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5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U44" i="6"/>
  <c r="U43"/>
  <c r="U42"/>
  <c r="U41"/>
  <c r="U28"/>
  <c r="R28"/>
  <c r="U37" l="1"/>
  <c r="R36" l="1"/>
  <c r="R30" i="10" l="1"/>
  <c r="R46"/>
  <c r="R45"/>
  <c r="R44"/>
  <c r="R43"/>
  <c r="R47" i="9"/>
  <c r="S47" s="1"/>
  <c r="R46"/>
  <c r="S46" s="1"/>
  <c r="R45"/>
  <c r="R45" i="8"/>
  <c r="R44"/>
  <c r="U48" i="1"/>
  <c r="U47"/>
  <c r="R48"/>
  <c r="R47"/>
  <c r="R38" i="7"/>
  <c r="R45"/>
  <c r="U36"/>
  <c r="S47"/>
  <c r="U47" s="1"/>
  <c r="R47"/>
  <c r="R39" i="6"/>
  <c r="R38"/>
  <c r="R34"/>
  <c r="R33"/>
  <c r="R32"/>
  <c r="R31"/>
  <c r="R30"/>
  <c r="R29"/>
  <c r="R27"/>
  <c r="R26"/>
  <c r="R46" i="5"/>
  <c r="R45"/>
  <c r="R44" i="3"/>
  <c r="R43"/>
  <c r="R26"/>
  <c r="S44" i="2"/>
  <c r="S33"/>
  <c r="V52"/>
  <c r="V51"/>
  <c r="S52"/>
  <c r="S51"/>
  <c r="U45" i="10" l="1"/>
  <c r="R47" i="3" l="1"/>
  <c r="U47" s="1"/>
  <c r="V50" i="2" l="1"/>
  <c r="S46" l="1"/>
  <c r="V46"/>
  <c r="V49" l="1"/>
  <c r="S49"/>
  <c r="V48"/>
  <c r="S48"/>
  <c r="V47"/>
  <c r="S47"/>
  <c r="R25" i="1" l="1"/>
  <c r="R46"/>
  <c r="R45"/>
  <c r="R28"/>
  <c r="U23" i="4"/>
  <c r="U45"/>
  <c r="R45"/>
  <c r="U44" l="1"/>
  <c r="R44"/>
  <c r="R41"/>
  <c r="R40"/>
  <c r="R39"/>
  <c r="R24"/>
  <c r="R23"/>
  <c r="U42" l="1"/>
  <c r="R42"/>
  <c r="U33" l="1"/>
  <c r="R33"/>
  <c r="U34" l="1"/>
  <c r="V36" i="2"/>
  <c r="S36"/>
  <c r="S45" l="1"/>
  <c r="V37" l="1"/>
  <c r="S37"/>
  <c r="U42" i="10" l="1"/>
  <c r="R42"/>
  <c r="U26" i="8"/>
  <c r="U26" i="9"/>
  <c r="U26" i="3"/>
  <c r="U26" i="7"/>
  <c r="U43"/>
  <c r="R43"/>
  <c r="U26" i="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U40" i="6"/>
  <c r="U39"/>
  <c r="U38"/>
  <c r="U36"/>
  <c r="U35"/>
  <c r="U33"/>
  <c r="U32"/>
  <c r="U31"/>
  <c r="U30"/>
  <c r="U29"/>
  <c r="U27"/>
  <c r="U25"/>
  <c r="R25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3" i="4"/>
  <c r="U43" s="1"/>
  <c r="U41"/>
  <c r="U40"/>
  <c r="U39"/>
  <c r="R38"/>
  <c r="U38" s="1"/>
  <c r="R37"/>
  <c r="U37" s="1"/>
  <c r="R36"/>
  <c r="U36" s="1"/>
  <c r="R35"/>
  <c r="U35" s="1"/>
  <c r="R34"/>
  <c r="R32"/>
  <c r="U32" s="1"/>
  <c r="R31"/>
  <c r="U31" s="1"/>
  <c r="R30"/>
  <c r="U30" s="1"/>
  <c r="R29"/>
  <c r="U29" s="1"/>
  <c r="R28"/>
  <c r="U27"/>
  <c r="R27"/>
  <c r="U26"/>
  <c r="R26"/>
  <c r="U25"/>
  <c r="R25"/>
  <c r="U24"/>
  <c r="R22"/>
  <c r="U25" i="3"/>
  <c r="U43"/>
  <c r="R29"/>
  <c r="R25"/>
  <c r="V34" i="2"/>
  <c r="U28" i="4" l="1"/>
  <c r="U46" s="1"/>
  <c r="U49" i="7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U47" i="4" l="1"/>
  <c r="K12" s="1"/>
  <c r="U50" i="7"/>
  <c r="K12" s="1"/>
  <c r="U45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R46" i="3"/>
  <c r="S46" s="1"/>
  <c r="U46" s="1"/>
  <c r="S45"/>
  <c r="U45" s="1"/>
  <c r="S44"/>
  <c r="U44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R34"/>
  <c r="S34" s="1"/>
  <c r="U34" s="1"/>
  <c r="R33"/>
  <c r="U33" s="1"/>
  <c r="R32"/>
  <c r="U32" s="1"/>
  <c r="R31"/>
  <c r="S31" s="1"/>
  <c r="U31" s="1"/>
  <c r="R30"/>
  <c r="U30" s="1"/>
  <c r="R28"/>
  <c r="R27"/>
  <c r="R24"/>
  <c r="S24" s="1"/>
  <c r="V45" i="2"/>
  <c r="V44"/>
  <c r="V43"/>
  <c r="S42"/>
  <c r="V42" s="1"/>
  <c r="S41"/>
  <c r="V41" s="1"/>
  <c r="S40"/>
  <c r="V40" s="1"/>
  <c r="S39"/>
  <c r="V39" s="1"/>
  <c r="S38"/>
  <c r="V38" s="1"/>
  <c r="S35"/>
  <c r="V35" s="1"/>
  <c r="S34"/>
  <c r="V33"/>
  <c r="S32"/>
  <c r="V32" s="1"/>
  <c r="S31"/>
  <c r="V31" s="1"/>
  <c r="S30"/>
  <c r="V30" s="1"/>
  <c r="S29"/>
  <c r="V29" s="1"/>
  <c r="S28"/>
  <c r="V28" s="1"/>
  <c r="S27"/>
  <c r="V27" s="1"/>
  <c r="S26"/>
  <c r="V26" s="1"/>
  <c r="S25"/>
  <c r="V25" s="1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V53" i="2" l="1"/>
  <c r="U47" i="10"/>
  <c r="U28" i="3"/>
  <c r="U27"/>
  <c r="U49" i="1"/>
  <c r="U50" s="1"/>
  <c r="K12" s="1"/>
  <c r="T24" i="2"/>
  <c r="V24" s="1"/>
  <c r="S24" i="10"/>
  <c r="U24" s="1"/>
  <c r="U24" i="3"/>
  <c r="V54" i="2" l="1"/>
  <c r="K12" s="1"/>
  <c r="U48" i="10"/>
  <c r="K12" s="1"/>
  <c r="U48" i="3"/>
  <c r="U49" s="1"/>
  <c r="K12" s="1"/>
</calcChain>
</file>

<file path=xl/sharedStrings.xml><?xml version="1.0" encoding="utf-8"?>
<sst xmlns="http://schemas.openxmlformats.org/spreadsheetml/2006/main" count="1138" uniqueCount="215">
  <si>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</si>
  <si>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</si>
  <si>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</si>
  <si>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</si>
  <si>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</si>
  <si>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</si>
  <si>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</si>
  <si>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</si>
  <si>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</si>
  <si>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</si>
  <si>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</si>
  <si>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</si>
  <si>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</si>
  <si>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</si>
  <si>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</si>
  <si>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</si>
  <si>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</si>
  <si>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</si>
  <si>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</si>
  <si>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</si>
  <si>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</si>
  <si>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</si>
  <si>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</si>
  <si>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</si>
  <si>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</si>
  <si>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</si>
  <si>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</si>
  <si>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</si>
  <si>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</si>
  <si>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</si>
  <si>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</si>
  <si>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</si>
  <si>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</si>
  <si>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</si>
  <si>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</si>
  <si>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</si>
  <si>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</si>
  <si>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</si>
  <si>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</si>
  <si>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</si>
  <si>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</si>
  <si>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</si>
  <si>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</si>
  <si>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</si>
  <si>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</si>
  <si>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</si>
  <si>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</si>
  <si>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</si>
  <si>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</si>
  <si>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</si>
  <si>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</si>
  <si>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</si>
  <si>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</si>
  <si>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</si>
  <si>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</si>
  <si>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</si>
  <si>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</si>
  <si>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</si>
  <si>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</si>
  <si>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</si>
  <si>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</si>
  <si>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</si>
  <si>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</si>
  <si>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</si>
  <si>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</si>
  <si>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</si>
  <si>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</si>
  <si>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</si>
  <si>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</si>
  <si>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</si>
  <si>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</si>
  <si>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</si>
  <si>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</si>
  <si>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</si>
  <si>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</si>
  <si>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</si>
  <si>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</si>
  <si>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</si>
  <si>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</si>
  <si>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</si>
  <si>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</si>
  <si>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</si>
  <si>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</si>
  <si>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</si>
  <si>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</si>
  <si>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</si>
  <si>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</si>
  <si>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</si>
  <si>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</si>
  <si>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</si>
  <si>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</si>
  <si>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</si>
  <si>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Рагозина С.В.</t>
  </si>
  <si>
    <t>Смирнова Е.А.</t>
  </si>
  <si>
    <t>суп из овощей со сметаной</t>
  </si>
  <si>
    <t>гуляш из мяса</t>
  </si>
  <si>
    <t>Кутькина О.С.</t>
  </si>
  <si>
    <t>Мясникова Т.А.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</si>
  <si>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</si>
  <si>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" 01 " июнь   2022 г.</t>
  </si>
  <si>
    <t>01.06.2022г.</t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</si>
  <si>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</si>
  <si>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</si>
  <si>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</si>
  <si>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</si>
  <si>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</si>
  <si>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</si>
  <si>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</si>
  <si>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</si>
  <si>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</si>
  <si>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</si>
  <si>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сметана 15% жирности</t>
  </si>
  <si>
    <t>мука пшеничная</t>
  </si>
  <si>
    <t>сгущеное молоко для запеканок</t>
  </si>
  <si>
    <t>какао с молоком</t>
  </si>
  <si>
    <t>сыр (порциями)</t>
  </si>
  <si>
    <t>уха рыбацкая</t>
  </si>
  <si>
    <t>мясо кур отварное (порц. Без кости)</t>
  </si>
  <si>
    <t>каша рисовая рассыпчатая</t>
  </si>
  <si>
    <t>сдоба обыкновенная</t>
  </si>
  <si>
    <t>крупа манная</t>
  </si>
  <si>
    <t>яйца</t>
  </si>
  <si>
    <t>сухари</t>
  </si>
  <si>
    <t>сгущеное молоко</t>
  </si>
  <si>
    <t>минтай</t>
  </si>
  <si>
    <t>крупа рисовая</t>
  </si>
  <si>
    <t>борщ с мясом</t>
  </si>
  <si>
    <t>тефтели рыбные в соусе</t>
  </si>
  <si>
    <t>картофельное пюре</t>
  </si>
  <si>
    <t>компот из сухих фруктов(изюма)</t>
  </si>
  <si>
    <t>йогурт</t>
  </si>
  <si>
    <t>вафли</t>
  </si>
  <si>
    <t>крупа пшеничная</t>
  </si>
  <si>
    <t>капуста свежая</t>
  </si>
  <si>
    <t>томатная паста</t>
  </si>
  <si>
    <t>минтай неразделанный</t>
  </si>
  <si>
    <t>каша манная молочная со слив. Маслом</t>
  </si>
  <si>
    <t>кофейный еапиток с молоком</t>
  </si>
  <si>
    <t>суп картофельный со сметаной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</si>
  <si>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</si>
  <si>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</si>
  <si>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</si>
  <si>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</si>
  <si>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</si>
  <si>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</si>
  <si>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</si>
  <si>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</si>
  <si>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</si>
  <si>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</si>
  <si>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</si>
  <si>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</si>
  <si>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</si>
  <si>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</si>
  <si>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</si>
  <si>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</si>
  <si>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</si>
  <si>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</si>
  <si>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</si>
  <si>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</si>
  <si>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</si>
  <si>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</si>
  <si>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</si>
  <si>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</si>
  <si>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</si>
  <si>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</si>
  <si>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</si>
  <si>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</si>
  <si>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</si>
  <si>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</si>
  <si>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 xml:space="preserve">капуста  </t>
  </si>
  <si>
    <t xml:space="preserve">горошек зеленый  </t>
  </si>
  <si>
    <t xml:space="preserve">сметана  </t>
  </si>
  <si>
    <t>кура</t>
  </si>
  <si>
    <t>01.08.2022г.</t>
  </si>
  <si>
    <t>"02 " август  2022 г.</t>
  </si>
  <si>
    <t>00.00.2022г.</t>
  </si>
  <si>
    <t xml:space="preserve"> йогурт питьевой</t>
  </si>
  <si>
    <t xml:space="preserve">минтай  </t>
  </si>
  <si>
    <t>каша пшеничная молочная с маслом сливочным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</si>
  <si>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</si>
  <si>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</si>
  <si>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</si>
  <si>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</si>
  <si>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</si>
  <si>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хлеб с маслом с сыром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</si>
  <si>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</si>
  <si>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</si>
  <si>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</si>
  <si>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</si>
  <si>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</si>
  <si>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</si>
  <si>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</si>
  <si>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>на "  ___00.00.2022г</t>
  </si>
  <si>
    <t>компот из сухофруктов</t>
  </si>
  <si>
    <t>кисель</t>
  </si>
  <si>
    <t xml:space="preserve">запеканка из творога 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</si>
  <si>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</si>
  <si>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</si>
  <si>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</si>
  <si>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</si>
  <si>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t>яйцо вареное</t>
  </si>
  <si>
    <t>тефтели мясные</t>
  </si>
  <si>
    <t xml:space="preserve">сметана </t>
  </si>
  <si>
    <t>Васнина С.А.</t>
  </si>
  <si>
    <t>биточки из мяса</t>
  </si>
  <si>
    <t>Фатеева О.С.</t>
  </si>
  <si>
    <t>Чернова Н.Н.</t>
  </si>
  <si>
    <t>чай с сахаром</t>
  </si>
  <si>
    <t>гороховое пюре</t>
  </si>
  <si>
    <t>горох</t>
  </si>
  <si>
    <t>"01" апрель  2024г.</t>
  </si>
  <si>
    <t>01.04.2024г</t>
  </si>
  <si>
    <t>щи из свежей капусты со сметаной</t>
  </si>
  <si>
    <t>каша геркулесовая молочная</t>
  </si>
  <si>
    <t>крупа геркулес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</si>
</sst>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6" xfId="0" applyNumberFormat="1" applyFont="1" applyBorder="1"/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5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0" fontId="9" fillId="0" borderId="34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34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7" xfId="0" applyFont="1" applyBorder="1" applyAlignment="1">
      <alignment horizontal="center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34" xfId="0" applyFont="1" applyBorder="1" applyAlignment="1">
      <alignment horizontal="center" wrapText="1"/>
    </xf>
    <xf numFmtId="0" fontId="11" fillId="0" borderId="34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2" fillId="0" borderId="34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8" t="s">
        <v>1</v>
      </c>
      <c r="U1" s="258"/>
    </row>
    <row r="2" spans="1:21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9" t="s">
        <v>3</v>
      </c>
      <c r="U2" s="259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188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186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0" t="s">
        <v>6</v>
      </c>
      <c r="B6" s="260"/>
      <c r="C6" s="260"/>
      <c r="D6" s="251" t="s">
        <v>7</v>
      </c>
      <c r="E6" s="251"/>
      <c r="F6" s="251" t="s">
        <v>8</v>
      </c>
      <c r="G6" s="251"/>
      <c r="H6" s="251" t="s">
        <v>9</v>
      </c>
      <c r="I6" s="251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7" t="s">
        <v>80</v>
      </c>
      <c r="B7" s="257"/>
      <c r="C7" s="257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1" t="s">
        <v>16</v>
      </c>
      <c r="C8" s="251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 t="s">
        <v>78</v>
      </c>
      <c r="P8" s="92" t="s">
        <v>187</v>
      </c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3" t="s">
        <v>26</v>
      </c>
      <c r="C10" s="253"/>
      <c r="D10" s="110"/>
      <c r="E10" s="111"/>
      <c r="F10" s="93"/>
      <c r="G10" s="93"/>
      <c r="H10" s="253" t="s">
        <v>23</v>
      </c>
      <c r="I10" s="253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101</v>
      </c>
      <c r="F12" s="123"/>
      <c r="G12" s="123">
        <v>1</v>
      </c>
      <c r="H12" s="123"/>
      <c r="I12" s="123" t="s">
        <v>101</v>
      </c>
      <c r="J12" s="125"/>
      <c r="K12" s="237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1" t="s">
        <v>33</v>
      </c>
      <c r="S17" s="251"/>
      <c r="T17" s="251"/>
      <c r="U17" s="106"/>
    </row>
    <row r="18" spans="1:21" ht="14.25" customHeight="1">
      <c r="A18" s="106"/>
      <c r="B18" s="138"/>
      <c r="C18" s="256" t="s">
        <v>86</v>
      </c>
      <c r="D18" s="252" t="s">
        <v>35</v>
      </c>
      <c r="E18" s="252"/>
      <c r="F18" s="252"/>
      <c r="G18" s="252"/>
      <c r="H18" s="252"/>
      <c r="I18" s="252" t="s">
        <v>36</v>
      </c>
      <c r="J18" s="252"/>
      <c r="K18" s="252"/>
      <c r="L18" s="252"/>
      <c r="M18" s="252"/>
      <c r="N18" s="252" t="s">
        <v>37</v>
      </c>
      <c r="O18" s="252"/>
      <c r="P18" s="252"/>
      <c r="Q18" s="252"/>
      <c r="R18" s="253" t="s">
        <v>38</v>
      </c>
      <c r="S18" s="253"/>
      <c r="T18" s="253"/>
      <c r="U18" s="107"/>
    </row>
    <row r="19" spans="1:21" ht="23.25" customHeight="1">
      <c r="A19" s="107"/>
      <c r="B19" s="139"/>
      <c r="C19" s="256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4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6"/>
      <c r="D20" s="250"/>
      <c r="E20" s="250" t="s">
        <v>102</v>
      </c>
      <c r="F20" s="250" t="s">
        <v>87</v>
      </c>
      <c r="G20" s="250" t="s">
        <v>103</v>
      </c>
      <c r="H20" s="250" t="s">
        <v>65</v>
      </c>
      <c r="I20" s="250"/>
      <c r="J20" s="250" t="s">
        <v>94</v>
      </c>
      <c r="K20" s="250" t="s">
        <v>95</v>
      </c>
      <c r="L20" s="250" t="s">
        <v>104</v>
      </c>
      <c r="M20" s="250" t="s">
        <v>105</v>
      </c>
      <c r="N20" s="250" t="s">
        <v>58</v>
      </c>
      <c r="O20" s="250" t="s">
        <v>106</v>
      </c>
      <c r="P20" s="250"/>
      <c r="Q20" s="250"/>
      <c r="R20" s="254"/>
      <c r="S20" s="141"/>
      <c r="T20" s="92"/>
      <c r="U20" s="92"/>
    </row>
    <row r="21" spans="1:21" ht="21" customHeight="1">
      <c r="A21" s="107"/>
      <c r="B21" s="139"/>
      <c r="C21" s="256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138"/>
      <c r="S21" s="94"/>
      <c r="T21" s="92"/>
      <c r="U21" s="92"/>
    </row>
    <row r="22" spans="1:21" ht="26.25" customHeight="1">
      <c r="A22" s="142"/>
      <c r="B22" s="143"/>
      <c r="C22" s="256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/>
      <c r="T24" s="151"/>
      <c r="U24" s="152">
        <f>SUM(R24*S24)</f>
        <v>0</v>
      </c>
    </row>
    <row r="25" spans="1:21">
      <c r="A25" s="153" t="s">
        <v>121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9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107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9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9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9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108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9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9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9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9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9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169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9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9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9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9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170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9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9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171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9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9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112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9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9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106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8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9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9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8" t="s">
        <v>1</v>
      </c>
      <c r="U1" s="258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9" t="s">
        <v>3</v>
      </c>
      <c r="U2" s="259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190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0" t="s">
        <v>6</v>
      </c>
      <c r="B6" s="260"/>
      <c r="C6" s="260"/>
      <c r="D6" s="251" t="s">
        <v>7</v>
      </c>
      <c r="E6" s="251"/>
      <c r="F6" s="251" t="s">
        <v>8</v>
      </c>
      <c r="G6" s="251"/>
      <c r="H6" s="251" t="s">
        <v>9</v>
      </c>
      <c r="I6" s="251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7" t="s">
        <v>10</v>
      </c>
      <c r="B7" s="257"/>
      <c r="C7" s="257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1" t="s">
        <v>16</v>
      </c>
      <c r="C8" s="251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 t="s">
        <v>192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3" t="s">
        <v>26</v>
      </c>
      <c r="C10" s="253"/>
      <c r="D10" s="110"/>
      <c r="E10" s="111"/>
      <c r="F10" s="93"/>
      <c r="G10" s="93"/>
      <c r="H10" s="253" t="s">
        <v>23</v>
      </c>
      <c r="I10" s="253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9" t="s">
        <v>70</v>
      </c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1" t="s">
        <v>33</v>
      </c>
      <c r="S17" s="251"/>
      <c r="T17" s="251"/>
      <c r="U17" s="106"/>
    </row>
    <row r="18" spans="1:21">
      <c r="A18" s="106"/>
      <c r="B18" s="138"/>
      <c r="C18" s="139" t="s">
        <v>34</v>
      </c>
      <c r="D18" s="252" t="s">
        <v>35</v>
      </c>
      <c r="E18" s="252"/>
      <c r="F18" s="252"/>
      <c r="G18" s="252"/>
      <c r="H18" s="252"/>
      <c r="I18" s="252" t="s">
        <v>36</v>
      </c>
      <c r="J18" s="252"/>
      <c r="K18" s="252"/>
      <c r="L18" s="252"/>
      <c r="M18" s="252"/>
      <c r="N18" s="252" t="s">
        <v>37</v>
      </c>
      <c r="O18" s="252"/>
      <c r="P18" s="252"/>
      <c r="Q18" s="252"/>
      <c r="R18" s="253" t="s">
        <v>38</v>
      </c>
      <c r="S18" s="253"/>
      <c r="T18" s="253"/>
      <c r="U18" s="107"/>
    </row>
    <row r="19" spans="1:21" ht="13.5" customHeight="1">
      <c r="A19" s="107"/>
      <c r="B19" s="139"/>
      <c r="C19" s="139" t="s">
        <v>39</v>
      </c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4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0" t="s">
        <v>164</v>
      </c>
      <c r="E20" s="250" t="s">
        <v>114</v>
      </c>
      <c r="F20" s="250" t="s">
        <v>142</v>
      </c>
      <c r="G20" s="250"/>
      <c r="H20" s="250"/>
      <c r="I20" s="250"/>
      <c r="J20" s="250" t="s">
        <v>165</v>
      </c>
      <c r="K20" s="250" t="s">
        <v>166</v>
      </c>
      <c r="L20" s="250" t="s">
        <v>128</v>
      </c>
      <c r="M20" s="250" t="s">
        <v>167</v>
      </c>
      <c r="N20" s="250" t="s">
        <v>58</v>
      </c>
      <c r="O20" s="250" t="s">
        <v>198</v>
      </c>
      <c r="P20" s="250"/>
      <c r="Q20" s="250"/>
      <c r="R20" s="254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>
      <c r="A25" s="247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9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9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9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168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9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9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9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9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9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9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110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9">
        <v>6.0000000000000001E-3</v>
      </c>
      <c r="T34" s="151">
        <v>160</v>
      </c>
      <c r="U34" s="152">
        <v>19.5</v>
      </c>
    </row>
    <row r="35" spans="1:21" ht="12" customHeight="1">
      <c r="A35" s="153" t="s">
        <v>191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9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9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109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9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9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149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9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9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9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9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9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121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9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199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9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9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6"/>
  <sheetViews>
    <sheetView topLeftCell="A19" zoomScale="90" zoomScaleNormal="90" zoomScalePageLayoutView="60" workbookViewId="0">
      <selection activeCell="K44" sqref="K44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58" t="s">
        <v>1</v>
      </c>
      <c r="V1" s="258"/>
      <c r="W1" s="92"/>
    </row>
    <row r="2" spans="1:23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9" t="s">
        <v>3</v>
      </c>
      <c r="V2" s="259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174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60" t="s">
        <v>6</v>
      </c>
      <c r="B6" s="260"/>
      <c r="C6" s="260"/>
      <c r="D6" s="251" t="s">
        <v>7</v>
      </c>
      <c r="E6" s="251"/>
      <c r="F6" s="251" t="s">
        <v>8</v>
      </c>
      <c r="G6" s="251"/>
      <c r="H6" s="251" t="s">
        <v>9</v>
      </c>
      <c r="I6" s="251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7" t="s">
        <v>83</v>
      </c>
      <c r="B7" s="257"/>
      <c r="C7" s="257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1" t="s">
        <v>16</v>
      </c>
      <c r="C8" s="251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105"/>
      <c r="M9" s="94"/>
      <c r="N9" s="92"/>
      <c r="O9" s="92" t="s">
        <v>89</v>
      </c>
      <c r="P9" s="92" t="s">
        <v>173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3" t="s">
        <v>26</v>
      </c>
      <c r="C10" s="253"/>
      <c r="D10" s="110"/>
      <c r="E10" s="111"/>
      <c r="F10" s="93"/>
      <c r="G10" s="93"/>
      <c r="H10" s="253" t="s">
        <v>23</v>
      </c>
      <c r="I10" s="253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30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SUM(V54)</f>
        <v>113.49703000000002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1" t="s">
        <v>33</v>
      </c>
      <c r="T17" s="251"/>
      <c r="U17" s="251"/>
      <c r="V17" s="106"/>
      <c r="W17" s="92"/>
    </row>
    <row r="18" spans="1:23">
      <c r="A18" s="106"/>
      <c r="B18" s="138"/>
      <c r="C18" s="256" t="s">
        <v>86</v>
      </c>
      <c r="D18" s="252" t="s">
        <v>35</v>
      </c>
      <c r="E18" s="252"/>
      <c r="F18" s="252"/>
      <c r="G18" s="252"/>
      <c r="H18" s="252"/>
      <c r="I18" s="252" t="s">
        <v>36</v>
      </c>
      <c r="J18" s="252"/>
      <c r="K18" s="252"/>
      <c r="L18" s="252"/>
      <c r="M18" s="252"/>
      <c r="N18" s="252"/>
      <c r="O18" s="252" t="s">
        <v>37</v>
      </c>
      <c r="P18" s="252"/>
      <c r="Q18" s="252"/>
      <c r="R18" s="252"/>
      <c r="S18" s="253" t="s">
        <v>38</v>
      </c>
      <c r="T18" s="253"/>
      <c r="U18" s="253"/>
      <c r="V18" s="107"/>
      <c r="W18" s="92"/>
    </row>
    <row r="19" spans="1:23" ht="13.5" customHeight="1">
      <c r="A19" s="107"/>
      <c r="B19" s="139"/>
      <c r="C19" s="256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4" t="s">
        <v>40</v>
      </c>
      <c r="T19" s="140">
        <v>1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6"/>
      <c r="D20" s="250" t="s">
        <v>195</v>
      </c>
      <c r="E20" s="250" t="s">
        <v>113</v>
      </c>
      <c r="F20" s="250" t="s">
        <v>114</v>
      </c>
      <c r="G20" s="250" t="s">
        <v>65</v>
      </c>
      <c r="H20" s="250" t="s">
        <v>115</v>
      </c>
      <c r="I20" s="250"/>
      <c r="J20" s="250" t="s">
        <v>116</v>
      </c>
      <c r="K20" s="250" t="s">
        <v>117</v>
      </c>
      <c r="L20" s="250" t="s">
        <v>118</v>
      </c>
      <c r="M20" s="250" t="s">
        <v>193</v>
      </c>
      <c r="N20" s="250" t="s">
        <v>57</v>
      </c>
      <c r="O20" s="250" t="s">
        <v>194</v>
      </c>
      <c r="P20" s="250" t="s">
        <v>119</v>
      </c>
      <c r="Q20" s="250"/>
      <c r="R20" s="250"/>
      <c r="S20" s="254"/>
      <c r="T20" s="141"/>
      <c r="U20" s="92"/>
      <c r="V20" s="92"/>
      <c r="W20" s="92"/>
    </row>
    <row r="21" spans="1:23" ht="20.25" customHeight="1">
      <c r="A21" s="107"/>
      <c r="B21" s="139"/>
      <c r="C21" s="256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6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>
        <v>15</v>
      </c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88</v>
      </c>
      <c r="B25" s="111"/>
      <c r="C25" s="111" t="s">
        <v>48</v>
      </c>
      <c r="D25" s="111">
        <v>8.4000000000000005E-2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f t="shared" ref="S25:S46" si="0">SUM(D25:R25)</f>
        <v>8.4000000000000005E-2</v>
      </c>
      <c r="T25" s="150">
        <v>8.4000000000000005E-2</v>
      </c>
      <c r="U25" s="151">
        <v>364.61</v>
      </c>
      <c r="V25" s="152">
        <f>SUM(T25*U25)</f>
        <v>30.627240000000004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236" t="s">
        <v>76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si="0"/>
        <v>0</v>
      </c>
      <c r="T26" s="150">
        <v>0</v>
      </c>
      <c r="U26" s="151">
        <v>70</v>
      </c>
      <c r="V26" s="152">
        <f>SUM(T26*U26)</f>
        <v>0</v>
      </c>
      <c r="W26" s="92"/>
    </row>
    <row r="27" spans="1:23">
      <c r="A27" s="153" t="s">
        <v>71</v>
      </c>
      <c r="B27" s="111"/>
      <c r="C27" s="111" t="s">
        <v>48</v>
      </c>
      <c r="D27" s="111">
        <v>4.8000000000000001E-2</v>
      </c>
      <c r="E27" s="111"/>
      <c r="F27" s="111">
        <v>4.4999999999999998E-2</v>
      </c>
      <c r="G27" s="111"/>
      <c r="H27" s="111"/>
      <c r="I27" s="111"/>
      <c r="J27" s="111"/>
      <c r="K27" s="111"/>
      <c r="L27" s="111"/>
      <c r="M27" s="111"/>
      <c r="N27" s="111"/>
      <c r="O27" s="154"/>
      <c r="P27" s="111">
        <v>0.01</v>
      </c>
      <c r="Q27" s="111"/>
      <c r="R27" s="111"/>
      <c r="S27" s="149">
        <f t="shared" si="0"/>
        <v>0.10299999999999999</v>
      </c>
      <c r="T27" s="150">
        <v>0.10299999999999999</v>
      </c>
      <c r="U27" s="151">
        <v>61.92</v>
      </c>
      <c r="V27" s="152">
        <f>SUM(T27*U27)</f>
        <v>6.3777599999999994</v>
      </c>
      <c r="W27" s="92"/>
    </row>
    <row r="28" spans="1:23">
      <c r="A28" s="153" t="s">
        <v>120</v>
      </c>
      <c r="B28" s="111"/>
      <c r="C28" s="111" t="s">
        <v>48</v>
      </c>
      <c r="D28" s="111">
        <v>6.0000000000000001E-3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/>
      <c r="Q28" s="111"/>
      <c r="R28" s="111"/>
      <c r="S28" s="149">
        <f t="shared" si="0"/>
        <v>6.0000000000000001E-3</v>
      </c>
      <c r="T28" s="150">
        <v>6.0000000000000001E-3</v>
      </c>
      <c r="U28" s="151">
        <v>55</v>
      </c>
      <c r="V28" s="152">
        <f t="shared" ref="V28:V45" si="1">SUM(T28*U28)</f>
        <v>0.33</v>
      </c>
      <c r="W28" s="92"/>
    </row>
    <row r="29" spans="1:23">
      <c r="A29" s="153" t="s">
        <v>60</v>
      </c>
      <c r="B29" s="111"/>
      <c r="C29" s="111" t="s">
        <v>48</v>
      </c>
      <c r="D29" s="111">
        <v>6.0000000000000001E-3</v>
      </c>
      <c r="E29" s="111"/>
      <c r="F29" s="111">
        <v>1.7999999999999999E-2</v>
      </c>
      <c r="G29" s="111"/>
      <c r="H29" s="111"/>
      <c r="I29" s="111"/>
      <c r="J29" s="111"/>
      <c r="K29" s="111"/>
      <c r="L29" s="111"/>
      <c r="M29" s="111">
        <v>1.0999999999999999E-2</v>
      </c>
      <c r="N29" s="111"/>
      <c r="O29" s="154">
        <v>0.01</v>
      </c>
      <c r="P29" s="111">
        <v>2E-3</v>
      </c>
      <c r="Q29" s="111"/>
      <c r="R29" s="111"/>
      <c r="S29" s="149">
        <f t="shared" si="0"/>
        <v>4.7000000000000007E-2</v>
      </c>
      <c r="T29" s="150">
        <v>4.7E-2</v>
      </c>
      <c r="U29" s="151">
        <v>90</v>
      </c>
      <c r="V29" s="152">
        <f t="shared" si="1"/>
        <v>4.2300000000000004</v>
      </c>
      <c r="W29" s="92"/>
    </row>
    <row r="30" spans="1:23">
      <c r="A30" s="153" t="s">
        <v>121</v>
      </c>
      <c r="B30" s="111"/>
      <c r="C30" s="111" t="s">
        <v>48</v>
      </c>
      <c r="D30" s="111">
        <v>5.0000000000000001E-3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54"/>
      <c r="P30" s="111">
        <v>8.0000000000000002E-3</v>
      </c>
      <c r="Q30" s="111"/>
      <c r="R30" s="111"/>
      <c r="S30" s="149">
        <f t="shared" si="0"/>
        <v>1.3000000000000001E-2</v>
      </c>
      <c r="T30" s="150">
        <v>1.2999999999999999E-2</v>
      </c>
      <c r="U30" s="151">
        <v>7</v>
      </c>
      <c r="V30" s="152">
        <f t="shared" si="1"/>
        <v>9.0999999999999998E-2</v>
      </c>
      <c r="W30" s="92"/>
    </row>
    <row r="31" spans="1:23">
      <c r="A31" s="153" t="s">
        <v>66</v>
      </c>
      <c r="B31" s="111"/>
      <c r="C31" s="111" t="s">
        <v>48</v>
      </c>
      <c r="D31" s="111">
        <v>5.9999999999999995E-4</v>
      </c>
      <c r="E31" s="111"/>
      <c r="F31" s="111"/>
      <c r="G31" s="111"/>
      <c r="H31" s="111"/>
      <c r="I31" s="111"/>
      <c r="J31" s="111"/>
      <c r="K31" s="111">
        <v>2.0000000000000001E-4</v>
      </c>
      <c r="L31" s="111">
        <v>5.9999999999999995E-4</v>
      </c>
      <c r="M31" s="111"/>
      <c r="N31" s="111"/>
      <c r="O31" s="154"/>
      <c r="P31" s="111">
        <v>4.0000000000000002E-4</v>
      </c>
      <c r="Q31" s="111"/>
      <c r="R31" s="111"/>
      <c r="S31" s="149">
        <f t="shared" si="0"/>
        <v>1.7999999999999997E-3</v>
      </c>
      <c r="T31" s="150">
        <v>0.02</v>
      </c>
      <c r="U31" s="151">
        <v>18</v>
      </c>
      <c r="V31" s="152">
        <f t="shared" si="1"/>
        <v>0.36</v>
      </c>
      <c r="W31" s="92"/>
    </row>
    <row r="32" spans="1:23">
      <c r="A32" s="153" t="s">
        <v>111</v>
      </c>
      <c r="B32" s="111"/>
      <c r="C32" s="111" t="s">
        <v>48</v>
      </c>
      <c r="D32" s="111">
        <v>6.0000000000000001E-3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6.0000000000000001E-3</v>
      </c>
      <c r="T32" s="150">
        <v>6.0000000000000001E-3</v>
      </c>
      <c r="U32" s="151">
        <v>239.65</v>
      </c>
      <c r="V32" s="152">
        <f t="shared" si="1"/>
        <v>1.4379</v>
      </c>
      <c r="W32" s="92"/>
    </row>
    <row r="33" spans="1:23">
      <c r="A33" s="153" t="s">
        <v>110</v>
      </c>
      <c r="B33" s="111"/>
      <c r="C33" s="111" t="s">
        <v>48</v>
      </c>
      <c r="D33" s="111">
        <v>2E-3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54"/>
      <c r="P33" s="111">
        <v>2E-3</v>
      </c>
      <c r="Q33" s="111"/>
      <c r="R33" s="111"/>
      <c r="S33" s="149">
        <f t="shared" si="0"/>
        <v>4.0000000000000001E-3</v>
      </c>
      <c r="T33" s="150">
        <v>4.0000000000000001E-3</v>
      </c>
      <c r="U33" s="151">
        <v>160</v>
      </c>
      <c r="V33" s="152">
        <f t="shared" si="1"/>
        <v>0.64</v>
      </c>
      <c r="W33" s="92"/>
    </row>
    <row r="34" spans="1:23">
      <c r="A34" s="153" t="s">
        <v>122</v>
      </c>
      <c r="B34" s="111"/>
      <c r="C34" s="111" t="s">
        <v>48</v>
      </c>
      <c r="D34" s="111">
        <v>2E-3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2E-3</v>
      </c>
      <c r="T34" s="150">
        <v>2E-3</v>
      </c>
      <c r="U34" s="151">
        <v>100</v>
      </c>
      <c r="V34" s="152">
        <f t="shared" si="1"/>
        <v>0.2</v>
      </c>
      <c r="W34" s="92"/>
    </row>
    <row r="35" spans="1:23">
      <c r="A35" s="153" t="s">
        <v>59</v>
      </c>
      <c r="B35" s="111"/>
      <c r="C35" s="111" t="s">
        <v>48</v>
      </c>
      <c r="D35" s="111">
        <v>6.0000000000000001E-3</v>
      </c>
      <c r="E35" s="111"/>
      <c r="F35" s="111"/>
      <c r="G35" s="111"/>
      <c r="H35" s="111"/>
      <c r="I35" s="111"/>
      <c r="J35" s="111">
        <v>2E-3</v>
      </c>
      <c r="K35" s="111"/>
      <c r="L35" s="111">
        <v>3.0000000000000001E-3</v>
      </c>
      <c r="M35" s="111"/>
      <c r="N35" s="111"/>
      <c r="O35" s="154"/>
      <c r="P35" s="111"/>
      <c r="Q35" s="111"/>
      <c r="R35" s="111"/>
      <c r="S35" s="149">
        <f t="shared" si="0"/>
        <v>1.0999999999999999E-2</v>
      </c>
      <c r="T35" s="150">
        <v>1.0999999999999999E-2</v>
      </c>
      <c r="U35" s="151">
        <v>774.33</v>
      </c>
      <c r="V35" s="152">
        <f t="shared" si="1"/>
        <v>8.5176300000000005</v>
      </c>
      <c r="W35" s="92"/>
    </row>
    <row r="36" spans="1:23">
      <c r="A36" s="153" t="s">
        <v>123</v>
      </c>
      <c r="B36" s="111"/>
      <c r="C36" s="111" t="s">
        <v>48</v>
      </c>
      <c r="D36" s="111"/>
      <c r="E36" s="111">
        <v>0.01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54"/>
      <c r="P36" s="111"/>
      <c r="Q36" s="111"/>
      <c r="R36" s="111"/>
      <c r="S36" s="149">
        <f t="shared" si="0"/>
        <v>0.01</v>
      </c>
      <c r="T36" s="150">
        <v>0.01</v>
      </c>
      <c r="U36" s="151">
        <v>90</v>
      </c>
      <c r="V36" s="152">
        <f t="shared" si="1"/>
        <v>0.9</v>
      </c>
      <c r="W36" s="92"/>
    </row>
    <row r="37" spans="1:23">
      <c r="A37" s="153" t="s">
        <v>56</v>
      </c>
      <c r="B37" s="111"/>
      <c r="C37" s="111" t="s">
        <v>48</v>
      </c>
      <c r="D37" s="111"/>
      <c r="E37" s="111"/>
      <c r="F37" s="111">
        <v>4.4999999999999998E-2</v>
      </c>
      <c r="G37" s="111"/>
      <c r="H37" s="111"/>
      <c r="I37" s="111"/>
      <c r="J37" s="111"/>
      <c r="K37" s="111"/>
      <c r="L37" s="111"/>
      <c r="M37" s="111"/>
      <c r="N37" s="111"/>
      <c r="O37" s="154"/>
      <c r="P37" s="111"/>
      <c r="Q37" s="111"/>
      <c r="R37" s="111"/>
      <c r="S37" s="149">
        <f t="shared" si="0"/>
        <v>4.4999999999999998E-2</v>
      </c>
      <c r="T37" s="150">
        <v>4.4999999999999998E-2</v>
      </c>
      <c r="U37" s="151">
        <v>500</v>
      </c>
      <c r="V37" s="152">
        <f t="shared" si="1"/>
        <v>22.5</v>
      </c>
      <c r="W37" s="92"/>
    </row>
    <row r="38" spans="1:23">
      <c r="A38" s="153" t="s">
        <v>65</v>
      </c>
      <c r="B38" s="111"/>
      <c r="C38" s="111" t="s">
        <v>48</v>
      </c>
      <c r="D38" s="111"/>
      <c r="E38" s="111"/>
      <c r="F38" s="111"/>
      <c r="G38" s="111">
        <v>0.02</v>
      </c>
      <c r="H38" s="111"/>
      <c r="I38" s="111"/>
      <c r="J38" s="111"/>
      <c r="K38" s="111"/>
      <c r="L38" s="111"/>
      <c r="M38" s="111"/>
      <c r="N38" s="111">
        <v>0.03</v>
      </c>
      <c r="O38" s="154"/>
      <c r="P38" s="111"/>
      <c r="Q38" s="111"/>
      <c r="R38" s="111"/>
      <c r="S38" s="149">
        <f t="shared" si="0"/>
        <v>0.05</v>
      </c>
      <c r="T38" s="150">
        <v>0.05</v>
      </c>
      <c r="U38" s="151">
        <v>61.11</v>
      </c>
      <c r="V38" s="152">
        <f t="shared" si="1"/>
        <v>3.0555000000000003</v>
      </c>
      <c r="W38" s="92"/>
    </row>
    <row r="39" spans="1:23">
      <c r="A39" s="153" t="s">
        <v>82</v>
      </c>
      <c r="B39" s="111"/>
      <c r="C39" s="111" t="s">
        <v>48</v>
      </c>
      <c r="D39" s="111"/>
      <c r="E39" s="111"/>
      <c r="F39" s="111"/>
      <c r="G39" s="111"/>
      <c r="H39" s="111">
        <v>0.01</v>
      </c>
      <c r="I39" s="111"/>
      <c r="J39" s="111"/>
      <c r="K39" s="111"/>
      <c r="L39" s="111"/>
      <c r="M39" s="111"/>
      <c r="N39" s="111"/>
      <c r="O39" s="154"/>
      <c r="P39" s="111"/>
      <c r="Q39" s="111"/>
      <c r="R39" s="111"/>
      <c r="S39" s="149">
        <f t="shared" si="0"/>
        <v>0.01</v>
      </c>
      <c r="T39" s="150">
        <v>0.01</v>
      </c>
      <c r="U39" s="151">
        <v>700</v>
      </c>
      <c r="V39" s="152">
        <f t="shared" si="1"/>
        <v>7</v>
      </c>
      <c r="W39" s="92"/>
    </row>
    <row r="40" spans="1:23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11"/>
      <c r="O40" s="154"/>
      <c r="P40" s="111"/>
      <c r="Q40" s="111"/>
      <c r="R40" s="111"/>
      <c r="S40" s="149">
        <f t="shared" si="0"/>
        <v>8.0000000000000002E-3</v>
      </c>
      <c r="T40" s="150">
        <v>8.0000000000000002E-3</v>
      </c>
      <c r="U40" s="151">
        <v>150</v>
      </c>
      <c r="V40" s="152">
        <f t="shared" si="1"/>
        <v>1.2</v>
      </c>
      <c r="W40" s="92"/>
    </row>
    <row r="41" spans="1:23">
      <c r="A41" s="153" t="s">
        <v>124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>
        <v>0.03</v>
      </c>
      <c r="K41" s="111"/>
      <c r="L41" s="111"/>
      <c r="M41" s="111"/>
      <c r="N41" s="111"/>
      <c r="O41" s="154"/>
      <c r="P41" s="111"/>
      <c r="Q41" s="111"/>
      <c r="R41" s="111"/>
      <c r="S41" s="149">
        <f t="shared" si="0"/>
        <v>0.03</v>
      </c>
      <c r="T41" s="150">
        <v>0.03</v>
      </c>
      <c r="U41" s="151">
        <v>150</v>
      </c>
      <c r="V41" s="152">
        <f t="shared" si="1"/>
        <v>4.5</v>
      </c>
      <c r="W41" s="92"/>
    </row>
    <row r="42" spans="1:23">
      <c r="A42" s="153" t="s">
        <v>61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>
        <v>4.4999999999999998E-2</v>
      </c>
      <c r="K42" s="111"/>
      <c r="L42" s="111"/>
      <c r="M42" s="111"/>
      <c r="N42" s="111"/>
      <c r="O42" s="154"/>
      <c r="P42" s="111"/>
      <c r="Q42" s="111"/>
      <c r="R42" s="111"/>
      <c r="S42" s="149">
        <f t="shared" si="0"/>
        <v>4.4999999999999998E-2</v>
      </c>
      <c r="T42" s="150">
        <v>4.4999999999999998E-2</v>
      </c>
      <c r="U42" s="151">
        <v>70</v>
      </c>
      <c r="V42" s="152">
        <f t="shared" si="1"/>
        <v>3.15</v>
      </c>
      <c r="W42" s="92"/>
    </row>
    <row r="43" spans="1:23">
      <c r="A43" s="153" t="s">
        <v>109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>
        <v>8.9999999999999993E-3</v>
      </c>
      <c r="K43" s="111">
        <v>2.4E-2</v>
      </c>
      <c r="L43" s="111"/>
      <c r="M43" s="111"/>
      <c r="N43" s="111"/>
      <c r="O43" s="154"/>
      <c r="P43" s="111"/>
      <c r="Q43" s="111"/>
      <c r="R43" s="111"/>
      <c r="S43" s="149">
        <v>6.0000000000000001E-3</v>
      </c>
      <c r="T43" s="150">
        <v>6.0000000000000001E-3</v>
      </c>
      <c r="U43" s="151">
        <v>80</v>
      </c>
      <c r="V43" s="152">
        <f t="shared" si="1"/>
        <v>0.48</v>
      </c>
      <c r="W43" s="92"/>
    </row>
    <row r="44" spans="1:23">
      <c r="A44" s="153" t="s">
        <v>172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>
        <v>7.0000000000000007E-2</v>
      </c>
      <c r="L44" s="111"/>
      <c r="M44" s="111"/>
      <c r="N44" s="111"/>
      <c r="O44" s="154"/>
      <c r="P44" s="111"/>
      <c r="Q44" s="111"/>
      <c r="R44" s="111"/>
      <c r="S44" s="149">
        <f t="shared" si="0"/>
        <v>7.0000000000000007E-2</v>
      </c>
      <c r="T44" s="150">
        <v>7.0000000000000007E-2</v>
      </c>
      <c r="U44" s="151">
        <v>210</v>
      </c>
      <c r="V44" s="152">
        <f t="shared" si="1"/>
        <v>14.700000000000001</v>
      </c>
      <c r="W44" s="92"/>
    </row>
    <row r="45" spans="1:23">
      <c r="A45" s="155" t="s">
        <v>125</v>
      </c>
      <c r="B45" s="128"/>
      <c r="C45" s="128" t="s">
        <v>48</v>
      </c>
      <c r="D45" s="128"/>
      <c r="E45" s="128"/>
      <c r="F45" s="128"/>
      <c r="G45" s="128"/>
      <c r="H45" s="128"/>
      <c r="I45" s="128"/>
      <c r="J45" s="128"/>
      <c r="K45" s="128"/>
      <c r="L45" s="128">
        <v>3.2000000000000001E-2</v>
      </c>
      <c r="M45" s="128"/>
      <c r="N45" s="128"/>
      <c r="O45" s="151"/>
      <c r="P45" s="128"/>
      <c r="Q45" s="128"/>
      <c r="R45" s="128"/>
      <c r="S45" s="149">
        <f t="shared" si="0"/>
        <v>3.2000000000000001E-2</v>
      </c>
      <c r="T45" s="150">
        <v>3.2000000000000001E-2</v>
      </c>
      <c r="U45" s="151">
        <v>100</v>
      </c>
      <c r="V45" s="152">
        <f t="shared" si="1"/>
        <v>3.2</v>
      </c>
      <c r="W45" s="92"/>
    </row>
    <row r="46" spans="1:23">
      <c r="A46" s="156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f t="shared" si="0"/>
        <v>0</v>
      </c>
      <c r="T46" s="150">
        <v>0</v>
      </c>
      <c r="U46" s="151">
        <v>0</v>
      </c>
      <c r="V46" s="152">
        <f t="shared" ref="V46" si="2">SUM(T46*U46)</f>
        <v>0</v>
      </c>
      <c r="W46" s="92"/>
    </row>
    <row r="47" spans="1:23">
      <c r="A47" s="156" t="s">
        <v>57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>
        <v>0.03</v>
      </c>
      <c r="O47" s="151"/>
      <c r="P47" s="128"/>
      <c r="Q47" s="128"/>
      <c r="R47" s="128"/>
      <c r="S47" s="149">
        <f t="shared" ref="S47:S48" si="3">SUM(D47:R47)</f>
        <v>0.03</v>
      </c>
      <c r="T47" s="150">
        <v>0.03</v>
      </c>
      <c r="U47" s="151">
        <v>77.14</v>
      </c>
      <c r="V47" s="152">
        <f t="shared" ref="V47:V48" si="4">SUM(T47*U47)</f>
        <v>2.3142</v>
      </c>
      <c r="W47" s="92"/>
    </row>
    <row r="48" spans="1:23">
      <c r="A48" s="156" t="s">
        <v>194</v>
      </c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51">
        <v>0.03</v>
      </c>
      <c r="P48" s="128"/>
      <c r="Q48" s="128"/>
      <c r="R48" s="128"/>
      <c r="S48" s="149">
        <f t="shared" si="3"/>
        <v>0.03</v>
      </c>
      <c r="T48" s="150">
        <v>0.03</v>
      </c>
      <c r="U48" s="151">
        <v>125</v>
      </c>
      <c r="V48" s="152">
        <f t="shared" si="4"/>
        <v>3.75</v>
      </c>
      <c r="W48" s="92"/>
    </row>
    <row r="49" spans="1:23">
      <c r="A49" s="156" t="s">
        <v>73</v>
      </c>
      <c r="B49" s="128"/>
      <c r="C49" s="128" t="s">
        <v>48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51"/>
      <c r="P49" s="128">
        <v>2.3E-2</v>
      </c>
      <c r="Q49" s="128"/>
      <c r="R49" s="128"/>
      <c r="S49" s="149">
        <f t="shared" ref="S49" si="5">SUM(D49:R49)</f>
        <v>2.3E-2</v>
      </c>
      <c r="T49" s="150">
        <v>2.3E-2</v>
      </c>
      <c r="U49" s="151">
        <v>50</v>
      </c>
      <c r="V49" s="152">
        <f t="shared" ref="V49:V52" si="6">SUM(T49*U49)</f>
        <v>1.1499999999999999</v>
      </c>
      <c r="W49" s="92"/>
    </row>
    <row r="50" spans="1:23">
      <c r="A50" s="153" t="s">
        <v>63</v>
      </c>
      <c r="B50" s="111"/>
      <c r="C50" s="111" t="s">
        <v>48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54"/>
      <c r="P50" s="111">
        <v>4.0000000000000002E-4</v>
      </c>
      <c r="Q50" s="111"/>
      <c r="R50" s="111"/>
      <c r="S50" s="149">
        <v>4.0000000000000002E-4</v>
      </c>
      <c r="T50" s="150">
        <v>4.0000000000000002E-4</v>
      </c>
      <c r="U50" s="151">
        <v>170</v>
      </c>
      <c r="V50" s="152">
        <f t="shared" si="6"/>
        <v>6.8000000000000005E-2</v>
      </c>
      <c r="W50" s="92"/>
    </row>
    <row r="51" spans="1:23">
      <c r="A51" s="155"/>
      <c r="B51" s="128"/>
      <c r="C51" s="111" t="s">
        <v>48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51"/>
      <c r="P51" s="128"/>
      <c r="Q51" s="128"/>
      <c r="R51" s="128"/>
      <c r="S51" s="149">
        <f t="shared" ref="S51:S52" si="7">SUM(D51:R51)</f>
        <v>0</v>
      </c>
      <c r="T51" s="150">
        <v>0</v>
      </c>
      <c r="U51" s="151"/>
      <c r="V51" s="152">
        <f t="shared" si="6"/>
        <v>0</v>
      </c>
    </row>
    <row r="52" spans="1:23">
      <c r="A52" s="156"/>
      <c r="B52" s="128"/>
      <c r="C52" s="111" t="s">
        <v>48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51"/>
      <c r="P52" s="128"/>
      <c r="Q52" s="128"/>
      <c r="R52" s="128"/>
      <c r="S52" s="149">
        <f t="shared" si="7"/>
        <v>0</v>
      </c>
      <c r="T52" s="150">
        <v>0</v>
      </c>
      <c r="U52" s="151"/>
      <c r="V52" s="152">
        <f t="shared" si="6"/>
        <v>0</v>
      </c>
    </row>
    <row r="53" spans="1:2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157" t="s">
        <v>49</v>
      </c>
      <c r="O53" s="92"/>
      <c r="P53" s="92"/>
      <c r="Q53" s="92" t="s">
        <v>50</v>
      </c>
      <c r="R53" s="92"/>
      <c r="S53" s="92"/>
      <c r="T53" s="92"/>
      <c r="U53" s="92"/>
      <c r="V53" s="152">
        <f>SUM(V25:V46)</f>
        <v>113.49703000000002</v>
      </c>
    </row>
    <row r="54" spans="1:23">
      <c r="A54" s="157" t="s">
        <v>51</v>
      </c>
      <c r="B54" s="92" t="s">
        <v>92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157" t="s">
        <v>53</v>
      </c>
      <c r="O54" s="92"/>
      <c r="P54" s="92"/>
      <c r="Q54" s="92"/>
      <c r="R54" s="92"/>
      <c r="S54" s="92"/>
      <c r="T54" s="92"/>
      <c r="U54" s="92"/>
      <c r="V54" s="152">
        <f>SUM(V53/T19)</f>
        <v>113.49703000000002</v>
      </c>
    </row>
    <row r="55" spans="1:23">
      <c r="A55" s="157" t="s">
        <v>54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57" t="s">
        <v>55</v>
      </c>
      <c r="O55" s="92"/>
      <c r="P55" s="92"/>
      <c r="Q55" s="92" t="s">
        <v>75</v>
      </c>
      <c r="R55" s="92"/>
      <c r="S55" s="92"/>
      <c r="T55" s="92"/>
      <c r="U55" s="92"/>
      <c r="V55" s="92"/>
    </row>
    <row r="56" spans="1:23">
      <c r="A56" s="15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157" t="s">
        <v>53</v>
      </c>
      <c r="O56" s="92"/>
      <c r="P56" s="92"/>
      <c r="Q56" s="92"/>
      <c r="R56" s="92"/>
      <c r="S56" s="92"/>
      <c r="T56" s="92"/>
      <c r="U56" s="92"/>
      <c r="V56" s="92"/>
    </row>
  </sheetData>
  <mergeCells count="44">
    <mergeCell ref="U1:V1"/>
    <mergeCell ref="U2:V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</mergeCells>
  <pageMargins left="0.39374999999999999" right="0" top="0.39374999999999999" bottom="0.196527777777778" header="0.51180555555555496" footer="0.51180555555555496"/>
  <pageSetup paperSize="9"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H20" sqref="H20:H2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8" t="s">
        <v>1</v>
      </c>
      <c r="U1" s="258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9" t="s">
        <v>3</v>
      </c>
      <c r="U2" s="259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180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0" t="s">
        <v>6</v>
      </c>
      <c r="B6" s="260"/>
      <c r="C6" s="260"/>
      <c r="D6" s="251" t="s">
        <v>7</v>
      </c>
      <c r="E6" s="251"/>
      <c r="F6" s="251" t="s">
        <v>8</v>
      </c>
      <c r="G6" s="251"/>
      <c r="H6" s="251" t="s">
        <v>9</v>
      </c>
      <c r="I6" s="251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7" t="s">
        <v>83</v>
      </c>
      <c r="B7" s="257"/>
      <c r="C7" s="257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1" t="s">
        <v>16</v>
      </c>
      <c r="C8" s="251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175</v>
      </c>
      <c r="P9" s="92"/>
      <c r="Q9" s="92"/>
      <c r="R9" s="92"/>
      <c r="S9" s="92"/>
      <c r="T9" s="97"/>
      <c r="U9" s="98"/>
    </row>
    <row r="10" spans="1:21">
      <c r="A10" s="109"/>
      <c r="B10" s="253" t="s">
        <v>26</v>
      </c>
      <c r="C10" s="253"/>
      <c r="D10" s="110"/>
      <c r="E10" s="111"/>
      <c r="F10" s="93"/>
      <c r="G10" s="93"/>
      <c r="H10" s="253" t="s">
        <v>23</v>
      </c>
      <c r="I10" s="253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SUM(U49)</f>
        <v>80.942070000000001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1" t="s">
        <v>33</v>
      </c>
      <c r="S17" s="251"/>
      <c r="T17" s="251"/>
      <c r="U17" s="106"/>
    </row>
    <row r="18" spans="1:21">
      <c r="A18" s="106"/>
      <c r="B18" s="138"/>
      <c r="C18" s="256" t="s">
        <v>86</v>
      </c>
      <c r="D18" s="252" t="s">
        <v>35</v>
      </c>
      <c r="E18" s="252"/>
      <c r="F18" s="252"/>
      <c r="G18" s="252"/>
      <c r="H18" s="252"/>
      <c r="I18" s="252" t="s">
        <v>36</v>
      </c>
      <c r="J18" s="252"/>
      <c r="K18" s="252"/>
      <c r="L18" s="252"/>
      <c r="M18" s="252"/>
      <c r="N18" s="252" t="s">
        <v>37</v>
      </c>
      <c r="O18" s="252"/>
      <c r="P18" s="252"/>
      <c r="Q18" s="252"/>
      <c r="R18" s="253" t="s">
        <v>38</v>
      </c>
      <c r="S18" s="253"/>
      <c r="T18" s="253"/>
      <c r="U18" s="107"/>
    </row>
    <row r="19" spans="1:21" ht="13.5" customHeight="1">
      <c r="A19" s="107"/>
      <c r="B19" s="139"/>
      <c r="C19" s="256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4" t="s">
        <v>40</v>
      </c>
      <c r="S19" s="140">
        <v>1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6"/>
      <c r="D20" s="250" t="s">
        <v>178</v>
      </c>
      <c r="E20" s="250" t="s">
        <v>81</v>
      </c>
      <c r="F20" s="250" t="s">
        <v>179</v>
      </c>
      <c r="G20" s="250"/>
      <c r="H20" s="250"/>
      <c r="I20" s="250"/>
      <c r="J20" s="250" t="s">
        <v>126</v>
      </c>
      <c r="K20" s="250" t="s">
        <v>127</v>
      </c>
      <c r="L20" s="250" t="s">
        <v>128</v>
      </c>
      <c r="M20" s="250" t="s">
        <v>129</v>
      </c>
      <c r="N20" s="250" t="s">
        <v>130</v>
      </c>
      <c r="O20" s="250" t="s">
        <v>131</v>
      </c>
      <c r="P20" s="250"/>
      <c r="Q20" s="250"/>
      <c r="R20" s="261"/>
      <c r="S20" s="141"/>
      <c r="T20" s="92"/>
      <c r="U20" s="92"/>
    </row>
    <row r="21" spans="1:21" ht="20.25" customHeight="1">
      <c r="A21" s="107"/>
      <c r="B21" s="139"/>
      <c r="C21" s="256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138"/>
      <c r="S21" s="94"/>
      <c r="T21" s="92"/>
      <c r="U21" s="92"/>
    </row>
    <row r="22" spans="1:21" ht="18" customHeight="1">
      <c r="A22" s="142"/>
      <c r="B22" s="143"/>
      <c r="C22" s="256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132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40"/>
      <c r="O25" s="109"/>
      <c r="P25" s="109"/>
      <c r="Q25" s="109"/>
      <c r="R25" s="149">
        <f t="shared" ref="R25:R44" si="0">SUM(D25:Q25)</f>
        <v>0.03</v>
      </c>
      <c r="S25" s="239">
        <v>0.03</v>
      </c>
      <c r="T25" s="151">
        <v>45</v>
      </c>
      <c r="U25" s="152">
        <f t="shared" ref="U25:U26" si="1">SUM(S25*T25)</f>
        <v>1.3499999999999999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8.9999999999999993E-3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/>
      <c r="O26" s="111"/>
      <c r="P26" s="111"/>
      <c r="Q26" s="111"/>
      <c r="R26" s="149">
        <f t="shared" si="0"/>
        <v>2.3E-2</v>
      </c>
      <c r="S26" s="239">
        <v>2.3E-2</v>
      </c>
      <c r="T26" s="151">
        <v>90</v>
      </c>
      <c r="U26" s="152">
        <f t="shared" si="1"/>
        <v>2.0699999999999998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76</v>
      </c>
      <c r="F27" s="111"/>
      <c r="G27" s="111"/>
      <c r="H27" s="111"/>
      <c r="I27" s="111"/>
      <c r="J27" s="111"/>
      <c r="K27" s="111">
        <v>3.0000000000000001E-3</v>
      </c>
      <c r="L27" s="111">
        <v>3.0000000000000001E-3</v>
      </c>
      <c r="M27" s="111"/>
      <c r="N27" s="154"/>
      <c r="O27" s="111"/>
      <c r="P27" s="111"/>
      <c r="Q27" s="111"/>
      <c r="R27" s="149">
        <f t="shared" si="0"/>
        <v>9.0000000000000011E-3</v>
      </c>
      <c r="S27" s="239">
        <v>8.9999999999999993E-3</v>
      </c>
      <c r="T27" s="151">
        <v>774.33</v>
      </c>
      <c r="U27" s="152">
        <f>SUM(S27*T27)</f>
        <v>6.9689699999999997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4.4999999999999998E-2</v>
      </c>
      <c r="F28" s="111"/>
      <c r="G28" s="111"/>
      <c r="H28" s="111"/>
      <c r="I28" s="111"/>
      <c r="J28" s="111"/>
      <c r="K28" s="111">
        <v>8.9999999999999993E-3</v>
      </c>
      <c r="L28" s="111">
        <v>1.2999999999999999E-2</v>
      </c>
      <c r="M28" s="111"/>
      <c r="N28" s="154"/>
      <c r="O28" s="111"/>
      <c r="P28" s="111"/>
      <c r="Q28" s="111"/>
      <c r="R28" s="149">
        <f t="shared" si="0"/>
        <v>0.127</v>
      </c>
      <c r="S28" s="239">
        <v>0.127</v>
      </c>
      <c r="T28" s="151">
        <v>61.92</v>
      </c>
      <c r="U28" s="152">
        <f>SUM(S28*T28)</f>
        <v>7.8638400000000006</v>
      </c>
    </row>
    <row r="29" spans="1:21" ht="14.25" thickTop="1" thickBot="1">
      <c r="A29" s="153" t="s">
        <v>58</v>
      </c>
      <c r="B29" s="111"/>
      <c r="C29" s="111" t="s">
        <v>48</v>
      </c>
      <c r="D29" s="111"/>
      <c r="E29" s="111">
        <v>2E-3</v>
      </c>
      <c r="F29" s="111"/>
      <c r="G29" s="111"/>
      <c r="H29" s="111"/>
      <c r="I29" s="111"/>
      <c r="J29" s="111"/>
      <c r="K29" s="111"/>
      <c r="L29" s="111"/>
      <c r="M29" s="111"/>
      <c r="N29" s="154"/>
      <c r="O29" s="111"/>
      <c r="P29" s="111"/>
      <c r="Q29" s="111"/>
      <c r="R29" s="149">
        <f t="shared" si="0"/>
        <v>2E-3</v>
      </c>
      <c r="S29" s="239">
        <v>2E-3</v>
      </c>
      <c r="T29" s="151">
        <v>650</v>
      </c>
      <c r="U29" s="152">
        <f t="shared" ref="U29:U30" si="2">SUM(S29*T29)</f>
        <v>1.3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 t="s">
        <v>76</v>
      </c>
      <c r="H30" s="111"/>
      <c r="I30" s="111"/>
      <c r="J30" s="111"/>
      <c r="K30" s="111">
        <v>6.0000000000000001E-3</v>
      </c>
      <c r="L30" s="111"/>
      <c r="M30" s="111"/>
      <c r="N30" s="154"/>
      <c r="O30" s="111"/>
      <c r="P30" s="111"/>
      <c r="Q30" s="111"/>
      <c r="R30" s="149">
        <f t="shared" si="0"/>
        <v>3.5999999999999997E-2</v>
      </c>
      <c r="S30" s="239">
        <v>3.5999999999999997E-2</v>
      </c>
      <c r="T30" s="151">
        <v>61.11</v>
      </c>
      <c r="U30" s="152">
        <f t="shared" si="2"/>
        <v>2.1999599999999999</v>
      </c>
    </row>
    <row r="31" spans="1:21" ht="12.75" customHeight="1" thickTop="1" thickBot="1">
      <c r="A31" s="153"/>
      <c r="B31" s="111"/>
      <c r="C31" s="111" t="s">
        <v>48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0</v>
      </c>
      <c r="S31" s="239">
        <f>SUM(R31*S19)</f>
        <v>0</v>
      </c>
      <c r="T31" s="151">
        <v>0</v>
      </c>
      <c r="U31" s="152">
        <f>SUM(S31*T31)</f>
        <v>0</v>
      </c>
    </row>
    <row r="32" spans="1:21" ht="14.25" thickTop="1" thickBot="1">
      <c r="A32" s="153" t="s">
        <v>79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0.03</v>
      </c>
      <c r="K32" s="111"/>
      <c r="L32" s="111"/>
      <c r="M32" s="111"/>
      <c r="N32" s="154"/>
      <c r="O32" s="111"/>
      <c r="P32" s="111"/>
      <c r="Q32" s="111"/>
      <c r="R32" s="149">
        <f t="shared" si="0"/>
        <v>0.03</v>
      </c>
      <c r="S32" s="239">
        <v>0.03</v>
      </c>
      <c r="T32" s="151">
        <v>380</v>
      </c>
      <c r="U32" s="152">
        <f>SUM(S32*T32)</f>
        <v>11.4</v>
      </c>
    </row>
    <row r="33" spans="1:21" ht="14.25" thickTop="1" thickBot="1">
      <c r="A33" s="153" t="s">
        <v>68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2.4E-2</v>
      </c>
      <c r="K33" s="111"/>
      <c r="L33" s="111"/>
      <c r="M33" s="111"/>
      <c r="N33" s="154"/>
      <c r="O33" s="111"/>
      <c r="P33" s="111"/>
      <c r="Q33" s="111"/>
      <c r="R33" s="149">
        <f t="shared" si="0"/>
        <v>2.4E-2</v>
      </c>
      <c r="S33" s="239">
        <v>2.4E-2</v>
      </c>
      <c r="T33" s="151">
        <v>70</v>
      </c>
      <c r="U33" s="152">
        <f>SUM(S33*T33)</f>
        <v>1.68</v>
      </c>
    </row>
    <row r="34" spans="1:21" ht="14.25" thickTop="1" thickBot="1">
      <c r="A34" s="153" t="s">
        <v>133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1.4999999999999999E-2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1.4999999999999999E-2</v>
      </c>
      <c r="S34" s="239">
        <f>SUM(R34*S19)</f>
        <v>1.4999999999999999E-2</v>
      </c>
      <c r="T34" s="151">
        <v>70</v>
      </c>
      <c r="U34" s="152">
        <f>SUM(S34*T34)</f>
        <v>1.05</v>
      </c>
    </row>
    <row r="35" spans="1:21" ht="14.25" thickTop="1" thickBot="1">
      <c r="A35" s="153" t="s">
        <v>109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5.0000000000000001E-3</v>
      </c>
      <c r="K35" s="111">
        <v>6.0000000000000001E-3</v>
      </c>
      <c r="L35" s="111"/>
      <c r="M35" s="111"/>
      <c r="N35" s="154"/>
      <c r="O35" s="111"/>
      <c r="P35" s="111"/>
      <c r="Q35" s="111"/>
      <c r="R35" s="149">
        <f t="shared" si="0"/>
        <v>1.0999999999999999E-2</v>
      </c>
      <c r="S35" s="239">
        <v>1.0999999999999999E-2</v>
      </c>
      <c r="T35" s="151">
        <v>80</v>
      </c>
      <c r="U35" s="152">
        <v>8.9600000000000009</v>
      </c>
    </row>
    <row r="36" spans="1:21" ht="14.2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0.01</v>
      </c>
      <c r="K36" s="111"/>
      <c r="L36" s="111"/>
      <c r="M36" s="111"/>
      <c r="N36" s="154"/>
      <c r="O36" s="111"/>
      <c r="P36" s="111"/>
      <c r="Q36" s="111"/>
      <c r="R36" s="149">
        <f t="shared" si="0"/>
        <v>0.01</v>
      </c>
      <c r="S36" s="239">
        <f>SUM(R36*S19)</f>
        <v>0.01</v>
      </c>
      <c r="T36" s="151">
        <v>70</v>
      </c>
      <c r="U36" s="152">
        <f t="shared" ref="U36:U46" si="3">SUM(S36*T36)</f>
        <v>0.70000000000000007</v>
      </c>
    </row>
    <row r="37" spans="1:21" ht="14.25" thickTop="1" thickBot="1">
      <c r="A37" s="153" t="s">
        <v>61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0.03</v>
      </c>
      <c r="K37" s="111"/>
      <c r="L37" s="111">
        <v>0.09</v>
      </c>
      <c r="M37" s="111"/>
      <c r="N37" s="154"/>
      <c r="O37" s="111"/>
      <c r="P37" s="111"/>
      <c r="Q37" s="111"/>
      <c r="R37" s="149">
        <f t="shared" si="0"/>
        <v>0.12</v>
      </c>
      <c r="S37" s="239">
        <f>SUM(R37*S19)</f>
        <v>0.12</v>
      </c>
      <c r="T37" s="151">
        <v>70</v>
      </c>
      <c r="U37" s="152">
        <f t="shared" si="3"/>
        <v>8.4</v>
      </c>
    </row>
    <row r="38" spans="1:21" ht="14.25" thickTop="1" thickBot="1">
      <c r="A38" s="153" t="s">
        <v>134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3.0000000000000001E-3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3.0000000000000001E-3</v>
      </c>
      <c r="S38" s="239">
        <f>SUM(R38*S19)</f>
        <v>3.0000000000000001E-3</v>
      </c>
      <c r="T38" s="151">
        <v>445.95</v>
      </c>
      <c r="U38" s="152">
        <f t="shared" si="3"/>
        <v>1.33785</v>
      </c>
    </row>
    <row r="39" spans="1:21" ht="14.25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3.0000000000000001E-3</v>
      </c>
      <c r="K39" s="111">
        <v>1E-3</v>
      </c>
      <c r="L39" s="111"/>
      <c r="M39" s="111"/>
      <c r="N39" s="154"/>
      <c r="O39" s="111"/>
      <c r="P39" s="111"/>
      <c r="Q39" s="111"/>
      <c r="R39" s="149">
        <f t="shared" si="0"/>
        <v>4.0000000000000001E-3</v>
      </c>
      <c r="S39" s="239">
        <f>SUM(R39*S19)</f>
        <v>4.0000000000000001E-3</v>
      </c>
      <c r="T39" s="151">
        <v>160</v>
      </c>
      <c r="U39" s="152">
        <f t="shared" si="3"/>
        <v>0.64</v>
      </c>
    </row>
    <row r="40" spans="1:21" ht="14.25" thickTop="1" thickBot="1">
      <c r="A40" s="153" t="s">
        <v>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3.0000000000000001E-3</v>
      </c>
      <c r="K40" s="111"/>
      <c r="L40" s="111"/>
      <c r="M40" s="111"/>
      <c r="N40" s="154"/>
      <c r="O40" s="111"/>
      <c r="P40" s="111"/>
      <c r="Q40" s="111"/>
      <c r="R40" s="149">
        <f t="shared" si="0"/>
        <v>3.0000000000000001E-3</v>
      </c>
      <c r="S40" s="239">
        <f>SUM(R40*S19)</f>
        <v>3.0000000000000001E-3</v>
      </c>
      <c r="T40" s="151">
        <v>239.65</v>
      </c>
      <c r="U40" s="152">
        <f t="shared" si="3"/>
        <v>0.71894999999999998</v>
      </c>
    </row>
    <row r="41" spans="1:21" ht="15.75" customHeight="1" thickTop="1" thickBot="1">
      <c r="A41" s="153" t="s">
        <v>66</v>
      </c>
      <c r="B41" s="111"/>
      <c r="C41" s="111" t="s">
        <v>48</v>
      </c>
      <c r="D41" s="111">
        <v>6.9999999999999999E-4</v>
      </c>
      <c r="E41" s="111"/>
      <c r="F41" s="111"/>
      <c r="G41" s="111"/>
      <c r="H41" s="111"/>
      <c r="I41" s="111"/>
      <c r="J41" s="111">
        <v>2.0000000000000001E-4</v>
      </c>
      <c r="K41" s="111">
        <v>5.9999999999999995E-4</v>
      </c>
      <c r="L41" s="111">
        <v>7.0000000000000001E-3</v>
      </c>
      <c r="M41" s="111"/>
      <c r="N41" s="154"/>
      <c r="O41" s="111"/>
      <c r="P41" s="111"/>
      <c r="Q41" s="111"/>
      <c r="R41" s="149">
        <f t="shared" si="0"/>
        <v>8.5000000000000006E-3</v>
      </c>
      <c r="S41" s="239">
        <f>SUM(R41*S19)</f>
        <v>8.5000000000000006E-3</v>
      </c>
      <c r="T41" s="151">
        <v>18</v>
      </c>
      <c r="U41" s="152">
        <f t="shared" si="3"/>
        <v>0.15300000000000002</v>
      </c>
    </row>
    <row r="42" spans="1:21" ht="14.25" thickTop="1" thickBot="1">
      <c r="A42" s="153" t="s">
        <v>177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f>SUM(R42*S19)</f>
        <v>4.0000000000000001E-3</v>
      </c>
      <c r="T42" s="151">
        <v>150</v>
      </c>
      <c r="U42" s="152">
        <f t="shared" si="3"/>
        <v>0.6</v>
      </c>
    </row>
    <row r="43" spans="1:21" ht="14.25" thickTop="1" thickBot="1">
      <c r="A43" s="153" t="s">
        <v>73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>
        <v>5.0000000000000001E-3</v>
      </c>
      <c r="L43" s="111"/>
      <c r="M43" s="111"/>
      <c r="N43" s="154"/>
      <c r="O43" s="111"/>
      <c r="P43" s="111"/>
      <c r="Q43" s="111"/>
      <c r="R43" s="149">
        <f t="shared" si="0"/>
        <v>5.0000000000000001E-3</v>
      </c>
      <c r="S43" s="239">
        <v>5.0000000000000001E-3</v>
      </c>
      <c r="T43" s="151">
        <v>50</v>
      </c>
      <c r="U43" s="152">
        <f t="shared" si="3"/>
        <v>0.25</v>
      </c>
    </row>
    <row r="44" spans="1:21" ht="14.2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f>SUM(R44*S19)</f>
        <v>8.0000000000000002E-3</v>
      </c>
      <c r="T44" s="151">
        <v>180</v>
      </c>
      <c r="U44" s="152">
        <f t="shared" si="3"/>
        <v>1.44</v>
      </c>
    </row>
    <row r="45" spans="1:21" ht="14.25" thickTop="1" thickBot="1">
      <c r="A45" s="155" t="s">
        <v>57</v>
      </c>
      <c r="B45" s="128"/>
      <c r="C45" s="128" t="s">
        <v>48</v>
      </c>
      <c r="D45" s="128"/>
      <c r="E45" s="128"/>
      <c r="F45" s="128">
        <v>0.03</v>
      </c>
      <c r="G45" s="128"/>
      <c r="H45" s="128"/>
      <c r="I45" s="128"/>
      <c r="J45" s="128"/>
      <c r="K45" s="128"/>
      <c r="L45" s="128"/>
      <c r="M45" s="128"/>
      <c r="N45" s="151"/>
      <c r="O45" s="128"/>
      <c r="P45" s="128"/>
      <c r="Q45" s="128"/>
      <c r="R45" s="149">
        <v>0.05</v>
      </c>
      <c r="S45" s="239">
        <f>SUM(R45*S19)</f>
        <v>0.05</v>
      </c>
      <c r="T45" s="151">
        <v>77.11</v>
      </c>
      <c r="U45" s="152">
        <f t="shared" si="3"/>
        <v>3.8555000000000001</v>
      </c>
    </row>
    <row r="46" spans="1:21" ht="14.25" thickTop="1" thickBot="1">
      <c r="A46" s="156" t="s">
        <v>176</v>
      </c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>
        <v>0.2</v>
      </c>
      <c r="O46" s="128"/>
      <c r="P46" s="128"/>
      <c r="Q46" s="128"/>
      <c r="R46" s="149">
        <f>SUM(D46:Q46)</f>
        <v>0.2</v>
      </c>
      <c r="S46" s="239">
        <f>SUM(R46*S19)</f>
        <v>0.2</v>
      </c>
      <c r="T46" s="151">
        <v>90.02</v>
      </c>
      <c r="U46" s="152">
        <f t="shared" si="3"/>
        <v>18.004000000000001</v>
      </c>
    </row>
    <row r="47" spans="1:21" ht="14.25" thickTop="1" thickBot="1">
      <c r="A47" s="156" t="s">
        <v>131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 t="s">
        <v>76</v>
      </c>
      <c r="O47" s="128">
        <v>0.01</v>
      </c>
      <c r="P47" s="128"/>
      <c r="Q47" s="128"/>
      <c r="R47" s="149">
        <f>SUM(D47:Q47)</f>
        <v>0.01</v>
      </c>
      <c r="S47" s="239">
        <v>0.01</v>
      </c>
      <c r="T47" s="151">
        <v>210</v>
      </c>
      <c r="U47" s="152">
        <f t="shared" ref="U47" si="4">SUM(S47*T47)</f>
        <v>2.1</v>
      </c>
    </row>
    <row r="48" spans="1:21" ht="12.75" customHeight="1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SUM(U24:U46)</f>
        <v>80.942070000000001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80.942070000000001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3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ageMargins left="0.39374999999999999" right="0.196527777777778" top="0.39374999999999999" bottom="0.19652777777777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50"/>
  <sheetViews>
    <sheetView topLeftCell="A15" zoomScale="80" zoomScaleNormal="80" zoomScalePageLayoutView="60" workbookViewId="0">
      <selection activeCell="K36" sqref="K36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70" t="s">
        <v>1</v>
      </c>
      <c r="U1" s="270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93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71" t="s">
        <v>3</v>
      </c>
      <c r="U2" s="271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98</v>
      </c>
      <c r="J3" s="158"/>
      <c r="K3" s="158"/>
      <c r="L3" s="158"/>
      <c r="M3" s="159"/>
      <c r="N3" s="159"/>
      <c r="O3" s="159"/>
      <c r="P3" s="158"/>
      <c r="Q3" s="161">
        <v>1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99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72" t="s">
        <v>6</v>
      </c>
      <c r="B6" s="272"/>
      <c r="C6" s="272"/>
      <c r="D6" s="268" t="s">
        <v>7</v>
      </c>
      <c r="E6" s="268"/>
      <c r="F6" s="268" t="s">
        <v>8</v>
      </c>
      <c r="G6" s="268"/>
      <c r="H6" s="268" t="s">
        <v>9</v>
      </c>
      <c r="I6" s="268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9" t="s">
        <v>83</v>
      </c>
      <c r="B7" s="269"/>
      <c r="C7" s="269"/>
      <c r="D7" s="267" t="s">
        <v>11</v>
      </c>
      <c r="E7" s="267"/>
      <c r="F7" s="267" t="s">
        <v>12</v>
      </c>
      <c r="G7" s="267"/>
      <c r="H7" s="267" t="s">
        <v>13</v>
      </c>
      <c r="I7" s="267"/>
      <c r="J7" s="267" t="s">
        <v>14</v>
      </c>
      <c r="K7" s="267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8" t="s">
        <v>16</v>
      </c>
      <c r="C8" s="268"/>
      <c r="D8" s="267" t="s">
        <v>17</v>
      </c>
      <c r="E8" s="267"/>
      <c r="F8" s="267" t="s">
        <v>18</v>
      </c>
      <c r="G8" s="267"/>
      <c r="H8" s="267" t="s">
        <v>19</v>
      </c>
      <c r="I8" s="267"/>
      <c r="J8" s="267" t="s">
        <v>20</v>
      </c>
      <c r="K8" s="267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7" t="s">
        <v>22</v>
      </c>
      <c r="C9" s="267"/>
      <c r="D9" s="267" t="s">
        <v>23</v>
      </c>
      <c r="E9" s="267"/>
      <c r="F9" s="267" t="s">
        <v>24</v>
      </c>
      <c r="G9" s="267"/>
      <c r="H9" s="267" t="s">
        <v>25</v>
      </c>
      <c r="I9" s="267"/>
      <c r="J9" s="174"/>
      <c r="K9" s="158"/>
      <c r="L9" s="171"/>
      <c r="M9" s="159"/>
      <c r="N9" s="159"/>
      <c r="O9" s="159" t="s">
        <v>100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4" t="s">
        <v>26</v>
      </c>
      <c r="C10" s="264"/>
      <c r="D10" s="176"/>
      <c r="E10" s="177"/>
      <c r="F10" s="158"/>
      <c r="G10" s="158"/>
      <c r="H10" s="264" t="s">
        <v>23</v>
      </c>
      <c r="I10" s="264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 t="s">
        <v>101</v>
      </c>
      <c r="F12" s="189"/>
      <c r="G12" s="189">
        <v>1</v>
      </c>
      <c r="H12" s="189"/>
      <c r="I12" s="189" t="s">
        <v>101</v>
      </c>
      <c r="J12" s="191"/>
      <c r="K12" s="229">
        <f>SUM(U47)</f>
        <v>79.574819999999988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181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8" t="s">
        <v>33</v>
      </c>
      <c r="S15" s="268"/>
      <c r="T15" s="268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62" t="s">
        <v>86</v>
      </c>
      <c r="D16" s="263" t="s">
        <v>35</v>
      </c>
      <c r="E16" s="263"/>
      <c r="F16" s="263"/>
      <c r="G16" s="263"/>
      <c r="H16" s="263"/>
      <c r="I16" s="263" t="s">
        <v>36</v>
      </c>
      <c r="J16" s="263"/>
      <c r="K16" s="263"/>
      <c r="L16" s="263"/>
      <c r="M16" s="263"/>
      <c r="N16" s="263" t="s">
        <v>37</v>
      </c>
      <c r="O16" s="263"/>
      <c r="P16" s="263"/>
      <c r="Q16" s="263"/>
      <c r="R16" s="264" t="s">
        <v>38</v>
      </c>
      <c r="S16" s="264"/>
      <c r="T16" s="264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62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5" t="s">
        <v>40</v>
      </c>
      <c r="S17" s="202">
        <v>1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62"/>
      <c r="D18" s="266" t="s">
        <v>136</v>
      </c>
      <c r="E18" s="266" t="s">
        <v>137</v>
      </c>
      <c r="F18" s="266" t="s">
        <v>65</v>
      </c>
      <c r="G18" s="266" t="s">
        <v>200</v>
      </c>
      <c r="H18" s="266" t="s">
        <v>76</v>
      </c>
      <c r="I18" s="266"/>
      <c r="J18" s="266" t="s">
        <v>138</v>
      </c>
      <c r="K18" s="266" t="s">
        <v>201</v>
      </c>
      <c r="L18" s="266" t="s">
        <v>139</v>
      </c>
      <c r="M18" s="266" t="s">
        <v>182</v>
      </c>
      <c r="N18" s="266" t="s">
        <v>58</v>
      </c>
      <c r="O18" s="266" t="s">
        <v>106</v>
      </c>
      <c r="P18" s="266"/>
      <c r="Q18" s="266"/>
      <c r="R18" s="265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62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62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>
        <v>10</v>
      </c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120</v>
      </c>
      <c r="B23" s="177"/>
      <c r="C23" s="177" t="s">
        <v>48</v>
      </c>
      <c r="D23" s="177">
        <v>2.4E-2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2.4E-2</v>
      </c>
      <c r="S23" s="212">
        <v>2.4E-2</v>
      </c>
      <c r="T23" s="213">
        <v>55</v>
      </c>
      <c r="U23" s="214">
        <f>SUM(S23*T23)</f>
        <v>1.32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0.06</v>
      </c>
      <c r="E24" s="177">
        <v>0.09</v>
      </c>
      <c r="F24" s="177"/>
      <c r="G24" s="177"/>
      <c r="H24" s="177"/>
      <c r="I24" s="177"/>
      <c r="J24" s="177"/>
      <c r="K24" s="177" t="s">
        <v>76</v>
      </c>
      <c r="L24" s="177"/>
      <c r="M24" s="177"/>
      <c r="N24" s="216"/>
      <c r="O24" s="177"/>
      <c r="P24" s="177"/>
      <c r="Q24" s="177"/>
      <c r="R24" s="211">
        <f>SUM(D24:Q24)</f>
        <v>0.15</v>
      </c>
      <c r="S24" s="212">
        <v>0.15</v>
      </c>
      <c r="T24" s="213">
        <v>61.92</v>
      </c>
      <c r="U24" s="214">
        <f>SUM(S24*T24)</f>
        <v>9.2880000000000003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3.0000000000000001E-3</v>
      </c>
      <c r="E25" s="177"/>
      <c r="F25" s="177"/>
      <c r="G25" s="177"/>
      <c r="H25" s="177"/>
      <c r="I25" s="177"/>
      <c r="J25" s="177">
        <v>2E-3</v>
      </c>
      <c r="K25" s="177">
        <v>3.0000000000000001E-3</v>
      </c>
      <c r="L25" s="177"/>
      <c r="M25" s="177"/>
      <c r="N25" s="216"/>
      <c r="O25" s="177"/>
      <c r="P25" s="177"/>
      <c r="Q25" s="177"/>
      <c r="R25" s="211">
        <f t="shared" ref="R25:R45" si="0">SUM(D25:Q25)</f>
        <v>8.0000000000000002E-3</v>
      </c>
      <c r="S25" s="212">
        <v>8.0000000000000002E-3</v>
      </c>
      <c r="T25" s="213">
        <v>774.33</v>
      </c>
      <c r="U25" s="214">
        <f>SUM(S25*T25)</f>
        <v>6.1946400000000006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>
        <v>3.0000000000000001E-3</v>
      </c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0.01</v>
      </c>
      <c r="O26" s="177"/>
      <c r="P26" s="177"/>
      <c r="Q26" s="177"/>
      <c r="R26" s="211">
        <f t="shared" si="0"/>
        <v>3.5000000000000003E-2</v>
      </c>
      <c r="S26" s="212">
        <v>3.5000000000000003E-2</v>
      </c>
      <c r="T26" s="213">
        <v>90</v>
      </c>
      <c r="U26" s="214">
        <f>SUM(S26*T26)</f>
        <v>3.1500000000000004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5.9999999999999995E-4</v>
      </c>
      <c r="E27" s="177"/>
      <c r="F27" s="177"/>
      <c r="G27" s="177"/>
      <c r="H27" s="177"/>
      <c r="I27" s="177"/>
      <c r="J27" s="177">
        <v>8.0000000000000004E-4</v>
      </c>
      <c r="K27" s="177">
        <v>4.0000000000000002E-4</v>
      </c>
      <c r="L27" s="177">
        <v>6.9999999999999999E-4</v>
      </c>
      <c r="M27" s="177"/>
      <c r="N27" s="216"/>
      <c r="O27" s="177"/>
      <c r="P27" s="177"/>
      <c r="Q27" s="177"/>
      <c r="R27" s="211">
        <f t="shared" si="0"/>
        <v>2.5000000000000001E-3</v>
      </c>
      <c r="S27" s="212">
        <v>2.5000000000000001E-3</v>
      </c>
      <c r="T27" s="213">
        <v>18</v>
      </c>
      <c r="U27" s="241">
        <f t="shared" ref="U27:U28" si="1">SUM(S27*T27)</f>
        <v>4.4999999999999998E-2</v>
      </c>
      <c r="V27" s="92"/>
      <c r="W27" s="92"/>
      <c r="X27" s="92"/>
      <c r="Y27" s="92"/>
      <c r="Z27" s="92"/>
    </row>
    <row r="28" spans="1:26" ht="16.5" thickTop="1" thickBot="1">
      <c r="A28" s="215" t="s">
        <v>90</v>
      </c>
      <c r="B28" s="177"/>
      <c r="C28" s="177" t="s">
        <v>48</v>
      </c>
      <c r="D28" s="177"/>
      <c r="E28" s="177">
        <v>2E-3</v>
      </c>
      <c r="F28" s="177"/>
      <c r="G28" s="177"/>
      <c r="H28" s="177"/>
      <c r="I28" s="177"/>
      <c r="J28" s="177"/>
      <c r="K28" s="177"/>
      <c r="L28" s="177"/>
      <c r="M28" s="177"/>
      <c r="N28" s="216"/>
      <c r="O28" s="177"/>
      <c r="P28" s="177"/>
      <c r="Q28" s="177"/>
      <c r="R28" s="211">
        <f t="shared" si="0"/>
        <v>2E-3</v>
      </c>
      <c r="S28" s="212">
        <v>2E-3</v>
      </c>
      <c r="T28" s="213">
        <v>400</v>
      </c>
      <c r="U28" s="214">
        <f t="shared" si="1"/>
        <v>0.8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0.02</v>
      </c>
      <c r="G29" s="177"/>
      <c r="H29" s="177"/>
      <c r="I29" s="177"/>
      <c r="J29" s="177"/>
      <c r="K29" s="177">
        <v>8.0000000000000002E-3</v>
      </c>
      <c r="L29" s="177">
        <v>0.03</v>
      </c>
      <c r="M29" s="177"/>
      <c r="N29" s="216"/>
      <c r="O29" s="177"/>
      <c r="P29" s="177"/>
      <c r="Q29" s="177"/>
      <c r="R29" s="211">
        <f t="shared" si="0"/>
        <v>5.7999999999999996E-2</v>
      </c>
      <c r="S29" s="212">
        <v>5.8000000000000003E-2</v>
      </c>
      <c r="T29" s="213">
        <v>61.11</v>
      </c>
      <c r="U29" s="214">
        <f t="shared" ref="U29:U34" si="2">SUM(S29*T29)</f>
        <v>3.5443800000000003</v>
      </c>
      <c r="V29" s="92"/>
      <c r="W29" s="92"/>
      <c r="X29" s="92"/>
      <c r="Y29" s="92"/>
      <c r="Z29" s="92"/>
    </row>
    <row r="30" spans="1:26" ht="16.5" thickTop="1" thickBot="1">
      <c r="A30" s="215" t="s">
        <v>121</v>
      </c>
      <c r="B30" s="177"/>
      <c r="C30" s="177" t="s">
        <v>48</v>
      </c>
      <c r="D30" s="177"/>
      <c r="E30" s="177"/>
      <c r="F30" s="177"/>
      <c r="G30" s="177">
        <v>0.02</v>
      </c>
      <c r="H30" s="177"/>
      <c r="I30" s="177"/>
      <c r="J30" s="177"/>
      <c r="K30" s="177" t="s">
        <v>76</v>
      </c>
      <c r="L30" s="177"/>
      <c r="M30" s="177"/>
      <c r="N30" s="216"/>
      <c r="O30" s="177"/>
      <c r="P30" s="177"/>
      <c r="Q30" s="177"/>
      <c r="R30" s="211">
        <f t="shared" si="0"/>
        <v>0.02</v>
      </c>
      <c r="S30" s="212">
        <v>0.02</v>
      </c>
      <c r="T30" s="213">
        <v>7</v>
      </c>
      <c r="U30" s="214">
        <f t="shared" si="2"/>
        <v>0.14000000000000001</v>
      </c>
      <c r="V30" s="92"/>
      <c r="W30" s="92"/>
      <c r="X30" s="92"/>
      <c r="Y30" s="92"/>
      <c r="Z30" s="92"/>
    </row>
    <row r="31" spans="1:26" ht="16.5" thickTop="1" thickBot="1">
      <c r="A31" s="215" t="s">
        <v>62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8.9999999999999993E-3</v>
      </c>
      <c r="K31" s="177"/>
      <c r="L31" s="177">
        <v>0.01</v>
      </c>
      <c r="M31" s="177"/>
      <c r="N31" s="216"/>
      <c r="O31" s="177"/>
      <c r="P31" s="177"/>
      <c r="Q31" s="177"/>
      <c r="R31" s="211">
        <f t="shared" si="0"/>
        <v>1.9E-2</v>
      </c>
      <c r="S31" s="212">
        <v>1.9E-2</v>
      </c>
      <c r="T31" s="213">
        <v>70</v>
      </c>
      <c r="U31" s="214">
        <f t="shared" si="2"/>
        <v>1.33</v>
      </c>
      <c r="V31" s="92"/>
      <c r="W31" s="92"/>
      <c r="X31" s="92"/>
      <c r="Y31" s="92"/>
      <c r="Z31" s="92"/>
    </row>
    <row r="32" spans="1:26" ht="16.5" thickTop="1" thickBot="1">
      <c r="A32" s="215" t="s">
        <v>61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3.7999999999999999E-2</v>
      </c>
      <c r="K32" s="177"/>
      <c r="L32" s="177"/>
      <c r="M32" s="177"/>
      <c r="N32" s="216"/>
      <c r="O32" s="177"/>
      <c r="P32" s="177"/>
      <c r="Q32" s="177"/>
      <c r="R32" s="211">
        <f t="shared" si="0"/>
        <v>3.7999999999999999E-2</v>
      </c>
      <c r="S32" s="212">
        <v>3.7999999999999999E-2</v>
      </c>
      <c r="T32" s="213">
        <v>70</v>
      </c>
      <c r="U32" s="214">
        <f t="shared" si="2"/>
        <v>2.66</v>
      </c>
      <c r="V32" s="92"/>
      <c r="W32" s="92"/>
      <c r="X32" s="92"/>
      <c r="Y32" s="92"/>
      <c r="Z32" s="92"/>
    </row>
    <row r="33" spans="1:26" ht="16.5" thickTop="1" thickBot="1">
      <c r="A33" s="215" t="s">
        <v>109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6.0000000000000001E-3</v>
      </c>
      <c r="K33" s="177">
        <v>1.2E-2</v>
      </c>
      <c r="L33" s="177">
        <v>7.0000000000000001E-3</v>
      </c>
      <c r="M33" s="177"/>
      <c r="N33" s="216"/>
      <c r="O33" s="177"/>
      <c r="P33" s="177"/>
      <c r="Q33" s="177"/>
      <c r="R33" s="211">
        <f t="shared" si="0"/>
        <v>2.5000000000000001E-2</v>
      </c>
      <c r="S33" s="212">
        <v>2.5000000000000001E-2</v>
      </c>
      <c r="T33" s="213">
        <v>80</v>
      </c>
      <c r="U33" s="214">
        <f t="shared" si="2"/>
        <v>2</v>
      </c>
      <c r="V33" s="92"/>
      <c r="W33" s="92"/>
      <c r="X33" s="92"/>
      <c r="Y33" s="92"/>
      <c r="Z33" s="92"/>
    </row>
    <row r="34" spans="1:26" ht="16.5" thickTop="1" thickBot="1">
      <c r="A34" s="215" t="s">
        <v>110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/>
      <c r="P34" s="177"/>
      <c r="Q34" s="177"/>
      <c r="R34" s="211">
        <f t="shared" si="0"/>
        <v>2E-3</v>
      </c>
      <c r="S34" s="212">
        <v>2E-3</v>
      </c>
      <c r="T34" s="213">
        <v>160</v>
      </c>
      <c r="U34" s="214">
        <f t="shared" si="2"/>
        <v>0.32</v>
      </c>
      <c r="V34" s="92"/>
      <c r="W34" s="92"/>
      <c r="X34" s="92"/>
      <c r="Y34" s="92"/>
      <c r="Z34" s="92"/>
    </row>
    <row r="35" spans="1:26" ht="16.5" thickTop="1" thickBot="1">
      <c r="A35" s="215" t="s">
        <v>140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>
        <v>4.0000000000000001E-3</v>
      </c>
      <c r="K35" s="177"/>
      <c r="L35" s="177"/>
      <c r="M35" s="177"/>
      <c r="N35" s="216"/>
      <c r="O35" s="177"/>
      <c r="P35" s="177"/>
      <c r="Q35" s="177"/>
      <c r="R35" s="211">
        <f t="shared" si="0"/>
        <v>4.0000000000000001E-3</v>
      </c>
      <c r="S35" s="212">
        <v>4.0000000000000001E-3</v>
      </c>
      <c r="T35" s="213">
        <v>239.65</v>
      </c>
      <c r="U35" s="214">
        <f t="shared" ref="U35:U45" si="3">SUM(S35*T35)</f>
        <v>0.95860000000000001</v>
      </c>
      <c r="V35" s="92"/>
      <c r="W35" s="92"/>
      <c r="X35" s="92"/>
      <c r="Y35" s="92"/>
      <c r="Z35" s="92"/>
    </row>
    <row r="36" spans="1:26" ht="16.5" thickTop="1" thickBot="1">
      <c r="A36" s="215" t="s">
        <v>79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>
        <v>0.08</v>
      </c>
      <c r="L36" s="177"/>
      <c r="M36" s="177"/>
      <c r="N36" s="216"/>
      <c r="O36" s="177"/>
      <c r="P36" s="177"/>
      <c r="Q36" s="177"/>
      <c r="R36" s="211">
        <f t="shared" si="0"/>
        <v>0.08</v>
      </c>
      <c r="S36" s="212">
        <v>0.08</v>
      </c>
      <c r="T36" s="213">
        <v>380</v>
      </c>
      <c r="U36" s="214">
        <f t="shared" si="3"/>
        <v>30.400000000000002</v>
      </c>
      <c r="V36" s="92"/>
      <c r="W36" s="92"/>
      <c r="X36" s="92"/>
      <c r="Y36" s="92"/>
      <c r="Z36" s="92"/>
    </row>
    <row r="37" spans="1:26" ht="16.5" thickTop="1" thickBot="1">
      <c r="A37" s="215" t="s">
        <v>133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>
        <v>0.113</v>
      </c>
      <c r="M37" s="177"/>
      <c r="N37" s="216"/>
      <c r="O37" s="177"/>
      <c r="P37" s="177"/>
      <c r="Q37" s="177"/>
      <c r="R37" s="211">
        <f t="shared" si="0"/>
        <v>0.113</v>
      </c>
      <c r="S37" s="212">
        <v>0.113</v>
      </c>
      <c r="T37" s="213">
        <v>70</v>
      </c>
      <c r="U37" s="214">
        <f t="shared" si="3"/>
        <v>7.91</v>
      </c>
      <c r="V37" s="92"/>
      <c r="W37" s="92"/>
      <c r="X37" s="92"/>
      <c r="Y37" s="92"/>
      <c r="Z37" s="92"/>
    </row>
    <row r="38" spans="1:26" ht="16.5" thickTop="1" thickBot="1">
      <c r="A38" s="215" t="s">
        <v>73</v>
      </c>
      <c r="B38" s="177"/>
      <c r="C38" s="177" t="s">
        <v>48</v>
      </c>
      <c r="D38" s="177"/>
      <c r="E38" s="177"/>
      <c r="F38" s="177"/>
      <c r="G38" s="177"/>
      <c r="H38" s="177"/>
      <c r="I38" s="177"/>
      <c r="J38" s="177"/>
      <c r="K38" s="177"/>
      <c r="L38" s="177">
        <v>2E-3</v>
      </c>
      <c r="M38" s="177"/>
      <c r="N38" s="216"/>
      <c r="O38" s="177"/>
      <c r="P38" s="177"/>
      <c r="Q38" s="177"/>
      <c r="R38" s="211">
        <f t="shared" si="0"/>
        <v>2E-3</v>
      </c>
      <c r="S38" s="212">
        <v>2E-3</v>
      </c>
      <c r="T38" s="213">
        <v>50</v>
      </c>
      <c r="U38" s="214">
        <f t="shared" si="3"/>
        <v>0.1</v>
      </c>
      <c r="V38" s="92"/>
      <c r="W38" s="92"/>
      <c r="X38" s="92"/>
      <c r="Y38" s="92"/>
      <c r="Z38" s="92"/>
    </row>
    <row r="39" spans="1:26" ht="16.5" thickTop="1" thickBot="1">
      <c r="A39" s="215" t="s">
        <v>72</v>
      </c>
      <c r="B39" s="177"/>
      <c r="C39" s="177" t="s">
        <v>48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>
        <v>8.0000000000000002E-3</v>
      </c>
      <c r="N39" s="216"/>
      <c r="O39" s="177"/>
      <c r="P39" s="177"/>
      <c r="Q39" s="177"/>
      <c r="R39" s="211">
        <f t="shared" si="0"/>
        <v>8.0000000000000002E-3</v>
      </c>
      <c r="S39" s="212">
        <v>8.0000000000000002E-3</v>
      </c>
      <c r="T39" s="213">
        <v>500</v>
      </c>
      <c r="U39" s="214">
        <f t="shared" si="3"/>
        <v>4</v>
      </c>
      <c r="V39" s="92"/>
      <c r="W39" s="92"/>
      <c r="X39" s="92"/>
      <c r="Y39" s="92"/>
      <c r="Z39" s="92"/>
    </row>
    <row r="40" spans="1:26" ht="16.5" thickTop="1" thickBot="1">
      <c r="A40" s="215" t="s">
        <v>57</v>
      </c>
      <c r="B40" s="177"/>
      <c r="C40" s="177" t="s">
        <v>48</v>
      </c>
      <c r="D40" s="177"/>
      <c r="E40" s="177"/>
      <c r="F40" s="177"/>
      <c r="G40" s="177"/>
      <c r="H40" s="177"/>
      <c r="I40" s="177"/>
      <c r="J40" s="177"/>
      <c r="K40" s="177"/>
      <c r="L40" s="177">
        <v>0.03</v>
      </c>
      <c r="M40" s="177"/>
      <c r="N40" s="216"/>
      <c r="O40" s="177"/>
      <c r="P40" s="177"/>
      <c r="Q40" s="177"/>
      <c r="R40" s="211">
        <f t="shared" si="0"/>
        <v>0.03</v>
      </c>
      <c r="S40" s="212">
        <v>0.03</v>
      </c>
      <c r="T40" s="213">
        <v>77.14</v>
      </c>
      <c r="U40" s="214">
        <f t="shared" si="3"/>
        <v>2.3142</v>
      </c>
      <c r="V40" s="92"/>
      <c r="W40" s="92"/>
      <c r="X40" s="92"/>
      <c r="Y40" s="92"/>
      <c r="Z40" s="92"/>
    </row>
    <row r="41" spans="1:26" ht="16.5" thickTop="1" thickBot="1">
      <c r="A41" s="217" t="s">
        <v>58</v>
      </c>
      <c r="B41" s="194"/>
      <c r="C41" s="194" t="s">
        <v>48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13">
        <v>2E-3</v>
      </c>
      <c r="O41" s="194"/>
      <c r="P41" s="194"/>
      <c r="Q41" s="194"/>
      <c r="R41" s="211">
        <f t="shared" si="0"/>
        <v>2E-3</v>
      </c>
      <c r="S41" s="212">
        <v>2E-3</v>
      </c>
      <c r="T41" s="213">
        <v>650</v>
      </c>
      <c r="U41" s="214">
        <f t="shared" si="3"/>
        <v>1.3</v>
      </c>
      <c r="V41" s="92"/>
      <c r="W41" s="92"/>
      <c r="X41" s="92"/>
      <c r="Y41" s="92"/>
      <c r="Z41" s="92"/>
    </row>
    <row r="42" spans="1:26" ht="16.5" thickTop="1" thickBot="1">
      <c r="A42" s="217" t="s">
        <v>106</v>
      </c>
      <c r="B42" s="194"/>
      <c r="C42" s="194" t="s">
        <v>48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213"/>
      <c r="O42" s="194">
        <v>0.01</v>
      </c>
      <c r="P42" s="194"/>
      <c r="Q42" s="194"/>
      <c r="R42" s="211">
        <f t="shared" si="0"/>
        <v>0.01</v>
      </c>
      <c r="S42" s="212">
        <v>0.01</v>
      </c>
      <c r="T42" s="213">
        <v>180</v>
      </c>
      <c r="U42" s="214">
        <f t="shared" si="3"/>
        <v>1.8</v>
      </c>
      <c r="V42" s="92"/>
      <c r="W42" s="92"/>
      <c r="X42" s="92"/>
      <c r="Y42" s="92"/>
      <c r="Z42" s="92"/>
    </row>
    <row r="43" spans="1:26" ht="15.75" thickTop="1">
      <c r="A43" s="218"/>
      <c r="B43" s="170"/>
      <c r="C43" s="170" t="s">
        <v>48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19"/>
      <c r="O43" s="170"/>
      <c r="P43" s="170"/>
      <c r="Q43" s="170"/>
      <c r="R43" s="220">
        <f t="shared" si="0"/>
        <v>0</v>
      </c>
      <c r="S43" s="223">
        <v>0</v>
      </c>
      <c r="T43" s="219"/>
      <c r="U43" s="221">
        <f t="shared" si="3"/>
        <v>0</v>
      </c>
      <c r="V43" s="92"/>
      <c r="W43" s="92"/>
      <c r="X43" s="92"/>
      <c r="Y43" s="92"/>
      <c r="Z43" s="92"/>
    </row>
    <row r="44" spans="1:26" ht="15">
      <c r="A44" s="222" t="s">
        <v>76</v>
      </c>
      <c r="B44" s="219"/>
      <c r="C44" s="219" t="s">
        <v>48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>
        <f t="shared" si="0"/>
        <v>0</v>
      </c>
      <c r="S44" s="223">
        <v>0</v>
      </c>
      <c r="T44" s="219"/>
      <c r="U44" s="221">
        <f t="shared" si="3"/>
        <v>0</v>
      </c>
      <c r="V44" s="92"/>
      <c r="W44" s="92"/>
      <c r="X44" s="92"/>
      <c r="Y44" s="92"/>
      <c r="Z44" s="92"/>
    </row>
    <row r="45" spans="1:26" ht="18" customHeight="1">
      <c r="A45" s="224" t="s">
        <v>76</v>
      </c>
      <c r="B45" s="213"/>
      <c r="C45" s="213" t="s">
        <v>48</v>
      </c>
      <c r="D45" s="213"/>
      <c r="E45" s="213"/>
      <c r="F45" s="213"/>
      <c r="G45" s="213"/>
      <c r="H45" s="213" t="s">
        <v>76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20">
        <f t="shared" si="0"/>
        <v>0</v>
      </c>
      <c r="S45" s="225">
        <v>0</v>
      </c>
      <c r="T45" s="213">
        <v>0</v>
      </c>
      <c r="U45" s="214">
        <f t="shared" si="3"/>
        <v>0</v>
      </c>
      <c r="V45" s="92"/>
      <c r="W45" s="92"/>
      <c r="X45" s="92"/>
      <c r="Y45" s="92"/>
      <c r="Z45" s="92"/>
    </row>
    <row r="46" spans="1:26" ht="1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6" t="s">
        <v>49</v>
      </c>
      <c r="N46" s="159"/>
      <c r="O46" s="159"/>
      <c r="P46" s="159" t="s">
        <v>96</v>
      </c>
      <c r="Q46" s="159"/>
      <c r="R46" s="159"/>
      <c r="S46" s="159"/>
      <c r="T46" s="159"/>
      <c r="U46" s="227">
        <f>SUM(U23:U45)</f>
        <v>79.574819999999988</v>
      </c>
      <c r="V46" s="92"/>
      <c r="W46" s="92"/>
      <c r="X46" s="92"/>
      <c r="Y46" s="92"/>
      <c r="Z46" s="92"/>
    </row>
    <row r="47" spans="1:26" ht="15">
      <c r="A47" s="226" t="s">
        <v>51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226" t="s">
        <v>53</v>
      </c>
      <c r="N47" s="159"/>
      <c r="O47" s="159"/>
      <c r="P47" s="159"/>
      <c r="Q47" s="159"/>
      <c r="R47" s="159"/>
      <c r="S47" s="159"/>
      <c r="T47" s="159"/>
      <c r="U47" s="214">
        <f>U46/S17</f>
        <v>79.574819999999988</v>
      </c>
      <c r="V47" s="92"/>
      <c r="W47" s="92"/>
      <c r="X47" s="92"/>
      <c r="Y47" s="92"/>
      <c r="Z47" s="92"/>
    </row>
    <row r="48" spans="1:26" ht="15">
      <c r="A48" s="226" t="s">
        <v>54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226" t="s">
        <v>55</v>
      </c>
      <c r="N48" s="159"/>
      <c r="O48" s="159"/>
      <c r="P48" s="159" t="s">
        <v>97</v>
      </c>
      <c r="Q48" s="159"/>
      <c r="R48" s="159"/>
      <c r="S48" s="159"/>
      <c r="T48" s="159"/>
      <c r="U48" s="159"/>
      <c r="V48" s="92"/>
      <c r="W48" s="92"/>
      <c r="X48" s="92"/>
      <c r="Y48" s="92"/>
      <c r="Z48" s="92"/>
    </row>
    <row r="49" spans="1:26" ht="15">
      <c r="A49" s="226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226" t="s">
        <v>53</v>
      </c>
      <c r="N49" s="159"/>
      <c r="O49" s="159"/>
      <c r="P49" s="159"/>
      <c r="Q49" s="159"/>
      <c r="R49" s="159"/>
      <c r="S49" s="159"/>
      <c r="T49" s="159"/>
      <c r="U49" s="159"/>
      <c r="V49" s="92"/>
      <c r="W49" s="92"/>
      <c r="X49" s="92"/>
      <c r="Y49" s="92"/>
      <c r="Z49" s="92"/>
    </row>
    <row r="50" spans="1:26" ht="1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</sheetData>
  <mergeCells count="43">
    <mergeCell ref="R15:T15"/>
    <mergeCell ref="B10:C10"/>
    <mergeCell ref="H10:I10"/>
    <mergeCell ref="B9:C9"/>
    <mergeCell ref="D9:E9"/>
    <mergeCell ref="F9:G9"/>
    <mergeCell ref="H9:I9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B8:C8"/>
    <mergeCell ref="D8:E8"/>
    <mergeCell ref="F8:G8"/>
    <mergeCell ref="H8:I8"/>
    <mergeCell ref="J8:K8"/>
    <mergeCell ref="N18:N20"/>
    <mergeCell ref="O18:O20"/>
    <mergeCell ref="P18:P20"/>
    <mergeCell ref="Q18:Q20"/>
    <mergeCell ref="H7:I7"/>
    <mergeCell ref="J7:K7"/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</mergeCells>
  <pageMargins left="0.39370078740157483" right="0.19685039370078741" top="0.59055118110236227" bottom="0.19685039370078741" header="0.51181102362204722" footer="0.51181102362204722"/>
  <pageSetup paperSize="9" scale="6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5" t="s">
        <v>1</v>
      </c>
      <c r="U1" s="275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6" t="s">
        <v>3</v>
      </c>
      <c r="U2" s="276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7" t="s">
        <v>6</v>
      </c>
      <c r="B6" s="277"/>
      <c r="C6" s="277"/>
      <c r="D6" s="278" t="s">
        <v>7</v>
      </c>
      <c r="E6" s="278"/>
      <c r="F6" s="278" t="s">
        <v>8</v>
      </c>
      <c r="G6" s="278"/>
      <c r="H6" s="278" t="s">
        <v>9</v>
      </c>
      <c r="I6" s="278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4" t="s">
        <v>83</v>
      </c>
      <c r="B7" s="284"/>
      <c r="C7" s="284"/>
      <c r="D7" s="283" t="s">
        <v>11</v>
      </c>
      <c r="E7" s="283"/>
      <c r="F7" s="283" t="s">
        <v>12</v>
      </c>
      <c r="G7" s="283"/>
      <c r="H7" s="283" t="s">
        <v>13</v>
      </c>
      <c r="I7" s="283"/>
      <c r="J7" s="283" t="s">
        <v>14</v>
      </c>
      <c r="K7" s="28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8" t="s">
        <v>16</v>
      </c>
      <c r="C8" s="278"/>
      <c r="D8" s="283" t="s">
        <v>17</v>
      </c>
      <c r="E8" s="283"/>
      <c r="F8" s="283" t="s">
        <v>18</v>
      </c>
      <c r="G8" s="283"/>
      <c r="H8" s="283" t="s">
        <v>19</v>
      </c>
      <c r="I8" s="283"/>
      <c r="J8" s="283" t="s">
        <v>20</v>
      </c>
      <c r="K8" s="28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3" t="s">
        <v>22</v>
      </c>
      <c r="C9" s="283"/>
      <c r="D9" s="283" t="s">
        <v>23</v>
      </c>
      <c r="E9" s="283"/>
      <c r="F9" s="283" t="s">
        <v>24</v>
      </c>
      <c r="G9" s="283"/>
      <c r="H9" s="283" t="s">
        <v>25</v>
      </c>
      <c r="I9" s="283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80" t="s">
        <v>26</v>
      </c>
      <c r="C10" s="280"/>
      <c r="D10" s="20"/>
      <c r="E10" s="21"/>
      <c r="F10" s="3"/>
      <c r="G10" s="3"/>
      <c r="H10" s="280" t="s">
        <v>23</v>
      </c>
      <c r="I10" s="280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8" t="s">
        <v>33</v>
      </c>
      <c r="S17" s="278"/>
      <c r="T17" s="278"/>
      <c r="U17" s="16"/>
    </row>
    <row r="18" spans="1:21" ht="14.25" customHeight="1">
      <c r="A18" s="16"/>
      <c r="B18" s="52"/>
      <c r="C18" s="273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80" t="s">
        <v>38</v>
      </c>
      <c r="S18" s="280"/>
      <c r="T18" s="280"/>
      <c r="U18" s="17"/>
    </row>
    <row r="19" spans="1:21" ht="13.5" customHeight="1">
      <c r="A19" s="17"/>
      <c r="B19" s="53"/>
      <c r="C19" s="274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1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74"/>
      <c r="D20" s="282" t="s">
        <v>141</v>
      </c>
      <c r="E20" s="282" t="s">
        <v>114</v>
      </c>
      <c r="F20" s="282" t="s">
        <v>142</v>
      </c>
      <c r="G20" s="282"/>
      <c r="H20" s="282"/>
      <c r="I20" s="282"/>
      <c r="J20" s="282" t="s">
        <v>143</v>
      </c>
      <c r="K20" s="282" t="s">
        <v>144</v>
      </c>
      <c r="L20" s="282" t="s">
        <v>145</v>
      </c>
      <c r="M20" s="282" t="s">
        <v>185</v>
      </c>
      <c r="N20" s="282" t="s">
        <v>58</v>
      </c>
      <c r="O20" s="282" t="s">
        <v>146</v>
      </c>
      <c r="P20" s="282"/>
      <c r="Q20" s="282"/>
      <c r="R20" s="281"/>
      <c r="S20" s="55"/>
      <c r="T20" s="4"/>
      <c r="U20" s="5"/>
    </row>
    <row r="21" spans="1:21" ht="15.75" customHeight="1">
      <c r="A21" s="17"/>
      <c r="B21" s="53"/>
      <c r="C21" s="274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52"/>
      <c r="S21" s="6"/>
      <c r="T21" s="4"/>
      <c r="U21" s="5"/>
    </row>
    <row r="22" spans="1:21" ht="16.5" customHeight="1">
      <c r="A22" s="56"/>
      <c r="B22" s="57"/>
      <c r="C22" s="274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147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148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133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110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140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183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121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R17:T17"/>
    <mergeCell ref="B9:C9"/>
    <mergeCell ref="D9:E9"/>
    <mergeCell ref="F9:G9"/>
    <mergeCell ref="H9:I9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47"/>
  <sheetViews>
    <sheetView tabSelected="1" zoomScalePageLayoutView="60" workbookViewId="0">
      <selection activeCell="U25" sqref="U25:U44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0" width="7.85546875" style="2" customWidth="1"/>
    <col min="21" max="21" width="10.7109375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8" t="s">
        <v>1</v>
      </c>
      <c r="U1" s="258"/>
    </row>
    <row r="2" spans="1:21">
      <c r="A2" s="93" t="s">
        <v>2</v>
      </c>
      <c r="B2" s="93"/>
      <c r="C2" s="93"/>
      <c r="D2" s="93" t="s">
        <v>205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9" t="s">
        <v>3</v>
      </c>
      <c r="U2" s="259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180</v>
      </c>
      <c r="J3" s="93"/>
      <c r="K3" s="93"/>
      <c r="L3" s="93"/>
      <c r="M3" s="92"/>
      <c r="N3" s="92"/>
      <c r="O3" s="92"/>
      <c r="P3" s="93"/>
      <c r="Q3" s="95">
        <v>1</v>
      </c>
      <c r="R3" s="94"/>
      <c r="S3" s="94"/>
      <c r="T3" s="97"/>
      <c r="U3" s="98"/>
    </row>
    <row r="4" spans="1:21">
      <c r="A4" s="92" t="s">
        <v>210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0" t="s">
        <v>6</v>
      </c>
      <c r="B6" s="260"/>
      <c r="C6" s="260"/>
      <c r="D6" s="251" t="s">
        <v>7</v>
      </c>
      <c r="E6" s="251"/>
      <c r="F6" s="251" t="s">
        <v>8</v>
      </c>
      <c r="G6" s="251"/>
      <c r="H6" s="251" t="s">
        <v>9</v>
      </c>
      <c r="I6" s="251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7" t="s">
        <v>83</v>
      </c>
      <c r="B7" s="257"/>
      <c r="C7" s="257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1" t="s">
        <v>16</v>
      </c>
      <c r="C8" s="251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211</v>
      </c>
      <c r="P9" s="92"/>
      <c r="Q9" s="92"/>
      <c r="R9" s="92"/>
      <c r="S9" s="92"/>
      <c r="T9" s="97"/>
      <c r="U9" s="98"/>
    </row>
    <row r="10" spans="1:21" ht="13.5" thickBot="1">
      <c r="A10" s="109"/>
      <c r="B10" s="253" t="s">
        <v>26</v>
      </c>
      <c r="C10" s="253"/>
      <c r="D10" s="110"/>
      <c r="E10" s="111"/>
      <c r="F10" s="93"/>
      <c r="G10" s="93"/>
      <c r="H10" s="253" t="s">
        <v>23</v>
      </c>
      <c r="I10" s="253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96.18</v>
      </c>
      <c r="F12" s="123"/>
      <c r="G12" s="123">
        <v>10</v>
      </c>
      <c r="H12" s="123"/>
      <c r="I12" s="123">
        <v>825.84</v>
      </c>
      <c r="J12" s="125"/>
      <c r="K12" s="237">
        <f>SUM(U45)</f>
        <v>82.583960000000005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1" t="s">
        <v>33</v>
      </c>
      <c r="S17" s="251"/>
      <c r="T17" s="251"/>
      <c r="U17" s="106"/>
    </row>
    <row r="18" spans="1:21" ht="14.25" customHeight="1">
      <c r="A18" s="106"/>
      <c r="B18" s="138"/>
      <c r="C18" s="256" t="s">
        <v>86</v>
      </c>
      <c r="D18" s="252" t="s">
        <v>35</v>
      </c>
      <c r="E18" s="252"/>
      <c r="F18" s="252"/>
      <c r="G18" s="252"/>
      <c r="H18" s="252"/>
      <c r="I18" s="252" t="s">
        <v>36</v>
      </c>
      <c r="J18" s="252"/>
      <c r="K18" s="252"/>
      <c r="L18" s="252"/>
      <c r="M18" s="252"/>
      <c r="N18" s="252" t="s">
        <v>37</v>
      </c>
      <c r="O18" s="252"/>
      <c r="P18" s="252"/>
      <c r="Q18" s="252"/>
      <c r="R18" s="253" t="s">
        <v>38</v>
      </c>
      <c r="S18" s="253"/>
      <c r="T18" s="253"/>
      <c r="U18" s="107"/>
    </row>
    <row r="19" spans="1:21" ht="17.25" customHeight="1">
      <c r="A19" s="285" t="s">
        <v>43</v>
      </c>
      <c r="B19" s="286" t="s">
        <v>44</v>
      </c>
      <c r="C19" s="256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4" t="s">
        <v>40</v>
      </c>
      <c r="S19" s="140">
        <v>10</v>
      </c>
      <c r="T19" s="140" t="s">
        <v>41</v>
      </c>
      <c r="U19" s="140" t="s">
        <v>42</v>
      </c>
    </row>
    <row r="20" spans="1:21" ht="23.25" customHeight="1">
      <c r="A20" s="285"/>
      <c r="B20" s="286"/>
      <c r="C20" s="256"/>
      <c r="D20" s="250" t="s">
        <v>213</v>
      </c>
      <c r="E20" s="250" t="s">
        <v>103</v>
      </c>
      <c r="F20" s="250" t="s">
        <v>142</v>
      </c>
      <c r="G20" s="250"/>
      <c r="H20" s="250"/>
      <c r="I20" s="250" t="s">
        <v>65</v>
      </c>
      <c r="J20" s="250" t="s">
        <v>212</v>
      </c>
      <c r="K20" s="250" t="s">
        <v>208</v>
      </c>
      <c r="L20" s="250" t="s">
        <v>204</v>
      </c>
      <c r="M20" s="250" t="s">
        <v>105</v>
      </c>
      <c r="N20" s="250" t="s">
        <v>207</v>
      </c>
      <c r="O20" s="250" t="s">
        <v>131</v>
      </c>
      <c r="P20" s="250"/>
      <c r="Q20" s="250"/>
      <c r="R20" s="254"/>
      <c r="S20" s="141"/>
      <c r="T20" s="92"/>
      <c r="U20" s="92"/>
    </row>
    <row r="21" spans="1:21">
      <c r="A21" s="107"/>
      <c r="B21" s="139"/>
      <c r="C21" s="256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138"/>
      <c r="S21" s="94"/>
      <c r="T21" s="92"/>
      <c r="U21" s="92"/>
    </row>
    <row r="22" spans="1:21" ht="24.75" customHeight="1">
      <c r="A22" s="142"/>
      <c r="B22" s="143"/>
      <c r="C22" s="256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/>
      <c r="H23" s="144"/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2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3"/>
      <c r="O24" s="104"/>
      <c r="P24" s="104"/>
      <c r="Q24" s="104"/>
      <c r="R24" s="244"/>
      <c r="S24" s="239"/>
      <c r="T24" s="151"/>
      <c r="U24" s="152"/>
    </row>
    <row r="25" spans="1:21" ht="14.25" thickTop="1" thickBot="1">
      <c r="A25" s="245" t="s">
        <v>214</v>
      </c>
      <c r="B25" s="151"/>
      <c r="C25" s="151" t="s">
        <v>48</v>
      </c>
      <c r="D25" s="151">
        <v>2.7E-2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6">
        <f t="shared" ref="R25:R39" si="0">SUM(D25:Q25)</f>
        <v>2.7E-2</v>
      </c>
      <c r="S25" s="239">
        <v>0.25</v>
      </c>
      <c r="T25" s="151">
        <v>62</v>
      </c>
      <c r="U25" s="152">
        <f t="shared" ref="U25:U26" si="1">SUM(S25*T25)</f>
        <v>15.5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0.06</v>
      </c>
      <c r="E26" s="111">
        <v>0.08</v>
      </c>
      <c r="F26" s="111"/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246">
        <f t="shared" si="0"/>
        <v>0.14000000000000001</v>
      </c>
      <c r="S26" s="239">
        <v>1.3</v>
      </c>
      <c r="T26" s="151">
        <v>66.22</v>
      </c>
      <c r="U26" s="152">
        <f t="shared" si="1"/>
        <v>86.085999999999999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3.0000000000000001E-3</v>
      </c>
      <c r="E27" s="111">
        <v>1.4999999999999999E-2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/>
      <c r="P27" s="111"/>
      <c r="Q27" s="111"/>
      <c r="R27" s="246">
        <f t="shared" si="0"/>
        <v>3.9E-2</v>
      </c>
      <c r="S27" s="239">
        <v>0.35</v>
      </c>
      <c r="T27" s="151">
        <v>90</v>
      </c>
      <c r="U27" s="152">
        <f>SUM(S27*T27)</f>
        <v>31.499999999999996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1E-3</v>
      </c>
      <c r="E28" s="111"/>
      <c r="F28" s="111"/>
      <c r="G28" s="111"/>
      <c r="H28" s="111"/>
      <c r="I28" s="111"/>
      <c r="J28" s="111">
        <v>1E-3</v>
      </c>
      <c r="K28" s="111">
        <v>8.0000000000000004E-4</v>
      </c>
      <c r="L28" s="111">
        <v>6.9999999999999999E-4</v>
      </c>
      <c r="M28" s="111"/>
      <c r="N28" s="154"/>
      <c r="O28" s="111"/>
      <c r="P28" s="111"/>
      <c r="Q28" s="111"/>
      <c r="R28" s="246">
        <f t="shared" ref="R28" si="2">SUM(D28:Q28)</f>
        <v>3.5000000000000001E-3</v>
      </c>
      <c r="S28" s="239">
        <v>0.02</v>
      </c>
      <c r="T28" s="151">
        <v>18</v>
      </c>
      <c r="U28" s="152">
        <f>SUM(S28*T28)</f>
        <v>0.36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4.0000000000000001E-3</v>
      </c>
      <c r="E29" s="111"/>
      <c r="F29" s="111">
        <v>5.0000000000000001E-3</v>
      </c>
      <c r="G29" s="111"/>
      <c r="H29" s="111"/>
      <c r="I29" s="111"/>
      <c r="J29" s="111">
        <v>3.0000000000000001E-3</v>
      </c>
      <c r="K29" s="111">
        <v>3.0000000000000001E-3</v>
      </c>
      <c r="L29" s="111">
        <v>3.0000000000000001E-3</v>
      </c>
      <c r="M29" s="111"/>
      <c r="N29" s="154"/>
      <c r="O29" s="111"/>
      <c r="P29" s="111"/>
      <c r="Q29" s="111"/>
      <c r="R29" s="246">
        <f t="shared" si="0"/>
        <v>1.7999999999999999E-2</v>
      </c>
      <c r="S29" s="239">
        <v>0.16</v>
      </c>
      <c r="T29" s="151">
        <v>789.11</v>
      </c>
      <c r="U29" s="152">
        <f>SUM(S29*T29)</f>
        <v>126.25760000000001</v>
      </c>
    </row>
    <row r="30" spans="1:21" ht="14.25" thickTop="1" thickBot="1">
      <c r="A30" s="153" t="s">
        <v>58</v>
      </c>
      <c r="B30" s="111"/>
      <c r="C30" s="111" t="s">
        <v>48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54">
        <v>1E-3</v>
      </c>
      <c r="O30" s="111"/>
      <c r="P30" s="111"/>
      <c r="Q30" s="111"/>
      <c r="R30" s="246">
        <f t="shared" si="0"/>
        <v>1E-3</v>
      </c>
      <c r="S30" s="239">
        <v>0.01</v>
      </c>
      <c r="T30" s="151">
        <v>1000</v>
      </c>
      <c r="U30" s="152">
        <f t="shared" ref="U30:U31" si="3">SUM(S30*T30)</f>
        <v>10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0.02</v>
      </c>
      <c r="J31" s="111"/>
      <c r="K31" s="111"/>
      <c r="L31" s="111">
        <v>0.01</v>
      </c>
      <c r="M31" s="111" t="s">
        <v>76</v>
      </c>
      <c r="N31" s="154"/>
      <c r="O31" s="111"/>
      <c r="P31" s="111"/>
      <c r="Q31" s="111"/>
      <c r="R31" s="246">
        <f t="shared" si="0"/>
        <v>6.0000000000000005E-2</v>
      </c>
      <c r="S31" s="239">
        <v>1</v>
      </c>
      <c r="T31" s="151">
        <v>33.5</v>
      </c>
      <c r="U31" s="152">
        <f t="shared" si="3"/>
        <v>33.5</v>
      </c>
    </row>
    <row r="32" spans="1:21" ht="14.25" customHeight="1" thickTop="1" thickBot="1">
      <c r="A32" s="153" t="s">
        <v>62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8.9999999999999993E-3</v>
      </c>
      <c r="K32" s="111"/>
      <c r="L32" s="111"/>
      <c r="M32" s="111"/>
      <c r="N32" s="154"/>
      <c r="O32" s="111"/>
      <c r="P32" s="111"/>
      <c r="Q32" s="111"/>
      <c r="R32" s="246">
        <f t="shared" si="0"/>
        <v>8.9999999999999993E-3</v>
      </c>
      <c r="S32" s="239">
        <v>0.1</v>
      </c>
      <c r="T32" s="151">
        <v>65</v>
      </c>
      <c r="U32" s="152">
        <f>SUM(S32*T32)</f>
        <v>6.5</v>
      </c>
    </row>
    <row r="33" spans="1:21" ht="14.25" thickTop="1" thickBot="1">
      <c r="A33" s="153" t="s">
        <v>202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4.0000000000000001E-3</v>
      </c>
      <c r="K33" s="111"/>
      <c r="L33" s="111"/>
      <c r="M33" s="111"/>
      <c r="N33" s="154"/>
      <c r="O33" s="111"/>
      <c r="P33" s="111"/>
      <c r="Q33" s="111"/>
      <c r="R33" s="246">
        <f t="shared" si="0"/>
        <v>4.0000000000000001E-3</v>
      </c>
      <c r="S33" s="239">
        <v>0.04</v>
      </c>
      <c r="T33" s="151">
        <v>286.89999999999998</v>
      </c>
      <c r="U33" s="152">
        <f>SUM(S33*T33)</f>
        <v>11.475999999999999</v>
      </c>
    </row>
    <row r="34" spans="1:21" ht="14.25" thickTop="1" thickBot="1">
      <c r="A34" s="153" t="s">
        <v>133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0.03</v>
      </c>
      <c r="K34" s="111"/>
      <c r="L34" s="111"/>
      <c r="M34" s="111"/>
      <c r="N34" s="154"/>
      <c r="O34" s="111"/>
      <c r="P34" s="111"/>
      <c r="Q34" s="111"/>
      <c r="R34" s="246">
        <f t="shared" si="0"/>
        <v>0.03</v>
      </c>
      <c r="S34" s="239">
        <v>0.27</v>
      </c>
      <c r="T34" s="151">
        <v>65</v>
      </c>
      <c r="U34" s="152">
        <v>8.9600000000000009</v>
      </c>
    </row>
    <row r="35" spans="1:21" ht="14.25" customHeight="1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0.06</v>
      </c>
      <c r="K35" s="111"/>
      <c r="L35" s="111"/>
      <c r="M35" s="111"/>
      <c r="N35" s="154"/>
      <c r="O35" s="111"/>
      <c r="P35" s="111"/>
      <c r="Q35" s="111"/>
      <c r="R35" s="246">
        <v>0.06</v>
      </c>
      <c r="S35" s="239">
        <v>0.54</v>
      </c>
      <c r="T35" s="151">
        <v>45</v>
      </c>
      <c r="U35" s="152">
        <f t="shared" ref="U35:U41" si="4">SUM(S35*T35)</f>
        <v>24.3</v>
      </c>
    </row>
    <row r="36" spans="1:21" ht="14.25" thickTop="1" thickBot="1">
      <c r="A36" s="153" t="s">
        <v>109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246">
        <f t="shared" si="0"/>
        <v>6.0000000000000001E-3</v>
      </c>
      <c r="S36" s="239">
        <v>0.06</v>
      </c>
      <c r="T36" s="151">
        <v>60</v>
      </c>
      <c r="U36" s="152">
        <f t="shared" si="4"/>
        <v>3.5999999999999996</v>
      </c>
    </row>
    <row r="37" spans="1:21" ht="14.25" thickTop="1" thickBot="1">
      <c r="A37" s="153" t="s">
        <v>57</v>
      </c>
      <c r="B37" s="111"/>
      <c r="C37" s="111" t="s">
        <v>48</v>
      </c>
      <c r="D37" s="111"/>
      <c r="E37" s="111"/>
      <c r="F37" s="111"/>
      <c r="G37" s="111"/>
      <c r="H37" s="111"/>
      <c r="I37" s="111">
        <v>0.03</v>
      </c>
      <c r="J37" s="111"/>
      <c r="K37" s="111"/>
      <c r="L37" s="111"/>
      <c r="M37" s="111"/>
      <c r="N37" s="154"/>
      <c r="O37" s="111"/>
      <c r="P37" s="111"/>
      <c r="Q37" s="111"/>
      <c r="R37" s="246">
        <v>0.03</v>
      </c>
      <c r="S37" s="239">
        <v>1</v>
      </c>
      <c r="T37" s="151">
        <v>30.5</v>
      </c>
      <c r="U37" s="152">
        <f t="shared" si="4"/>
        <v>30.5</v>
      </c>
    </row>
    <row r="38" spans="1:21" ht="14.25" customHeight="1" thickTop="1" thickBot="1">
      <c r="A38" s="153" t="s">
        <v>79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/>
      <c r="K38" s="111"/>
      <c r="L38" s="111">
        <v>0.05</v>
      </c>
      <c r="M38" s="111"/>
      <c r="N38" s="154"/>
      <c r="O38" s="111"/>
      <c r="P38" s="111"/>
      <c r="Q38" s="111"/>
      <c r="R38" s="246">
        <f t="shared" si="0"/>
        <v>0.05</v>
      </c>
      <c r="S38" s="239">
        <v>0.5</v>
      </c>
      <c r="T38" s="151">
        <v>450</v>
      </c>
      <c r="U38" s="152">
        <f t="shared" si="4"/>
        <v>225</v>
      </c>
    </row>
    <row r="39" spans="1:21" ht="14.25" thickTop="1" thickBot="1">
      <c r="A39" s="153" t="s">
        <v>72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>
        <v>8.0000000000000002E-3</v>
      </c>
      <c r="N39" s="154"/>
      <c r="O39" s="111"/>
      <c r="P39" s="111"/>
      <c r="Q39" s="111"/>
      <c r="R39" s="246">
        <f t="shared" si="0"/>
        <v>8.0000000000000002E-3</v>
      </c>
      <c r="S39" s="239">
        <v>7.0000000000000007E-2</v>
      </c>
      <c r="T39" s="151">
        <v>150</v>
      </c>
      <c r="U39" s="152">
        <f t="shared" si="4"/>
        <v>10.500000000000002</v>
      </c>
    </row>
    <row r="40" spans="1:21" ht="14.25" thickTop="1" thickBot="1">
      <c r="A40" s="247" t="s">
        <v>90</v>
      </c>
      <c r="B40" s="111"/>
      <c r="C40" s="111" t="s">
        <v>48</v>
      </c>
      <c r="D40" s="111"/>
      <c r="E40" s="111">
        <v>2E-3</v>
      </c>
      <c r="F40" s="111"/>
      <c r="G40" s="111"/>
      <c r="H40" s="111"/>
      <c r="I40" s="111"/>
      <c r="J40" s="111"/>
      <c r="K40" s="111"/>
      <c r="L40" s="111"/>
      <c r="M40" s="111"/>
      <c r="N40" s="154"/>
      <c r="O40" s="111"/>
      <c r="P40" s="111"/>
      <c r="Q40" s="111"/>
      <c r="R40" s="246">
        <v>2E-3</v>
      </c>
      <c r="S40" s="239">
        <v>0.02</v>
      </c>
      <c r="T40" s="151">
        <v>450</v>
      </c>
      <c r="U40" s="152">
        <f t="shared" si="4"/>
        <v>9</v>
      </c>
    </row>
    <row r="41" spans="1:21" ht="14.25" thickTop="1" thickBot="1">
      <c r="A41" s="153" t="s">
        <v>131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54"/>
      <c r="O41" s="111">
        <v>0.04</v>
      </c>
      <c r="P41" s="111"/>
      <c r="Q41" s="111"/>
      <c r="R41" s="246">
        <v>0.04</v>
      </c>
      <c r="S41" s="239">
        <v>0.36</v>
      </c>
      <c r="T41" s="151">
        <v>230</v>
      </c>
      <c r="U41" s="152">
        <f t="shared" si="4"/>
        <v>82.8</v>
      </c>
    </row>
    <row r="42" spans="1:21" ht="14.25" thickTop="1" thickBot="1">
      <c r="A42" s="153" t="s">
        <v>209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>
        <v>7.0000000000000007E-2</v>
      </c>
      <c r="L42" s="111"/>
      <c r="M42" s="111"/>
      <c r="N42" s="154"/>
      <c r="O42" s="111"/>
      <c r="P42" s="111"/>
      <c r="Q42" s="111"/>
      <c r="R42" s="246">
        <v>7.0000000000000007E-2</v>
      </c>
      <c r="S42" s="239">
        <v>0.7</v>
      </c>
      <c r="T42" s="151">
        <v>50</v>
      </c>
      <c r="U42" s="152">
        <f t="shared" ref="U42:U43" si="5">SUM(S42*T42)</f>
        <v>35</v>
      </c>
    </row>
    <row r="43" spans="1:21" ht="14.25" thickTop="1" thickBot="1">
      <c r="A43" s="153" t="s">
        <v>82</v>
      </c>
      <c r="B43" s="111"/>
      <c r="C43" s="111"/>
      <c r="D43" s="111"/>
      <c r="E43" s="111"/>
      <c r="F43" s="111">
        <v>0.01</v>
      </c>
      <c r="G43" s="111"/>
      <c r="H43" s="111"/>
      <c r="I43" s="111"/>
      <c r="J43" s="111"/>
      <c r="K43" s="111"/>
      <c r="L43" s="111"/>
      <c r="M43" s="111"/>
      <c r="N43" s="154"/>
      <c r="O43" s="111"/>
      <c r="P43" s="111"/>
      <c r="Q43" s="111"/>
      <c r="R43" s="246">
        <v>0.01</v>
      </c>
      <c r="S43" s="239">
        <v>0.1</v>
      </c>
      <c r="T43" s="151">
        <v>750</v>
      </c>
      <c r="U43" s="152">
        <f t="shared" si="5"/>
        <v>75</v>
      </c>
    </row>
    <row r="44" spans="1:21" ht="13.5" thickTop="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157" t="s">
        <v>49</v>
      </c>
      <c r="N44" s="92"/>
      <c r="O44" s="92"/>
      <c r="P44" s="92" t="s">
        <v>203</v>
      </c>
      <c r="Q44" s="92"/>
      <c r="R44" s="92"/>
      <c r="S44" s="92"/>
      <c r="T44" s="92"/>
      <c r="U44" s="152">
        <f>SUM(U25:U43)</f>
        <v>825.83960000000002</v>
      </c>
    </row>
    <row r="45" spans="1:21">
      <c r="A45" s="157" t="s">
        <v>51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157" t="s">
        <v>53</v>
      </c>
      <c r="N45" s="92"/>
      <c r="O45" s="92"/>
      <c r="P45" s="92"/>
      <c r="Q45" s="92"/>
      <c r="R45" s="92"/>
      <c r="S45" s="92"/>
      <c r="T45" s="92"/>
      <c r="U45" s="152">
        <f>SUM(U44/S19)</f>
        <v>82.583960000000005</v>
      </c>
    </row>
    <row r="46" spans="1:21">
      <c r="A46" s="157" t="s">
        <v>54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157" t="s">
        <v>55</v>
      </c>
      <c r="N46" s="92"/>
      <c r="O46" s="92"/>
      <c r="P46" s="92" t="s">
        <v>206</v>
      </c>
      <c r="Q46" s="92"/>
      <c r="R46" s="92"/>
      <c r="S46" s="92"/>
      <c r="T46" s="92"/>
      <c r="U46" s="92"/>
    </row>
    <row r="47" spans="1:21">
      <c r="A47" s="157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53</v>
      </c>
      <c r="N47" s="92"/>
      <c r="O47" s="92"/>
      <c r="P47" s="92"/>
      <c r="Q47" s="92"/>
      <c r="R47" s="92"/>
      <c r="S47" s="92"/>
      <c r="T47" s="92"/>
      <c r="U47" s="92"/>
    </row>
  </sheetData>
  <mergeCells count="45">
    <mergeCell ref="B9:C9"/>
    <mergeCell ref="D9:E9"/>
    <mergeCell ref="F9:G9"/>
    <mergeCell ref="H9:I9"/>
    <mergeCell ref="A7:C7"/>
    <mergeCell ref="D7:E7"/>
    <mergeCell ref="F7:G7"/>
    <mergeCell ref="H7:I7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T1:U1"/>
    <mergeCell ref="T2:U2"/>
    <mergeCell ref="A6:C6"/>
    <mergeCell ref="D6:E6"/>
    <mergeCell ref="F6:G6"/>
    <mergeCell ref="H6:I6"/>
    <mergeCell ref="J7:K7"/>
    <mergeCell ref="B8:C8"/>
    <mergeCell ref="D8:E8"/>
    <mergeCell ref="F8:G8"/>
    <mergeCell ref="H8:I8"/>
    <mergeCell ref="J8:K8"/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</mergeCells>
  <pageMargins left="0.19685039370078741" right="0.19685039370078741" top="0.19685039370078741" bottom="0" header="0.11811023622047245" footer="0"/>
  <pageSetup scale="78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17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5" t="s">
        <v>1</v>
      </c>
      <c r="U1" s="275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6" t="s">
        <v>3</v>
      </c>
      <c r="U2" s="276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7" t="s">
        <v>6</v>
      </c>
      <c r="B6" s="277"/>
      <c r="C6" s="277"/>
      <c r="D6" s="278" t="s">
        <v>7</v>
      </c>
      <c r="E6" s="278"/>
      <c r="F6" s="278" t="s">
        <v>8</v>
      </c>
      <c r="G6" s="278"/>
      <c r="H6" s="278" t="s">
        <v>9</v>
      </c>
      <c r="I6" s="278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4" t="s">
        <v>83</v>
      </c>
      <c r="B7" s="284"/>
      <c r="C7" s="284"/>
      <c r="D7" s="283" t="s">
        <v>11</v>
      </c>
      <c r="E7" s="283"/>
      <c r="F7" s="283" t="s">
        <v>12</v>
      </c>
      <c r="G7" s="283"/>
      <c r="H7" s="283" t="s">
        <v>13</v>
      </c>
      <c r="I7" s="283"/>
      <c r="J7" s="283" t="s">
        <v>14</v>
      </c>
      <c r="K7" s="28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8" t="s">
        <v>16</v>
      </c>
      <c r="C8" s="278"/>
      <c r="D8" s="283" t="s">
        <v>17</v>
      </c>
      <c r="E8" s="283"/>
      <c r="F8" s="283" t="s">
        <v>18</v>
      </c>
      <c r="G8" s="283"/>
      <c r="H8" s="283" t="s">
        <v>19</v>
      </c>
      <c r="I8" s="283"/>
      <c r="J8" s="283" t="s">
        <v>20</v>
      </c>
      <c r="K8" s="28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3" t="s">
        <v>22</v>
      </c>
      <c r="C9" s="283"/>
      <c r="D9" s="283" t="s">
        <v>23</v>
      </c>
      <c r="E9" s="283"/>
      <c r="F9" s="283" t="s">
        <v>24</v>
      </c>
      <c r="G9" s="283"/>
      <c r="H9" s="283" t="s">
        <v>25</v>
      </c>
      <c r="I9" s="283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80" t="s">
        <v>26</v>
      </c>
      <c r="C10" s="280"/>
      <c r="D10" s="20"/>
      <c r="E10" s="21"/>
      <c r="F10" s="3"/>
      <c r="G10" s="3"/>
      <c r="H10" s="280" t="s">
        <v>23</v>
      </c>
      <c r="I10" s="280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101</v>
      </c>
      <c r="F12" s="33"/>
      <c r="G12" s="33">
        <v>1</v>
      </c>
      <c r="H12" s="33"/>
      <c r="I12" s="33" t="s">
        <v>101</v>
      </c>
      <c r="J12" s="35"/>
      <c r="K12" s="238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8" t="s">
        <v>33</v>
      </c>
      <c r="S17" s="278"/>
      <c r="T17" s="278"/>
      <c r="U17" s="16"/>
    </row>
    <row r="18" spans="1:21" ht="15.75" customHeight="1">
      <c r="A18" s="16"/>
      <c r="B18" s="52"/>
      <c r="C18" s="273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80" t="s">
        <v>38</v>
      </c>
      <c r="S18" s="280"/>
      <c r="T18" s="280"/>
      <c r="U18" s="17"/>
    </row>
    <row r="19" spans="1:21" ht="15" customHeight="1">
      <c r="A19" s="17"/>
      <c r="B19" s="53"/>
      <c r="C19" s="274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1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74"/>
      <c r="D20" s="282" t="s">
        <v>196</v>
      </c>
      <c r="E20" s="282" t="s">
        <v>114</v>
      </c>
      <c r="F20" s="282" t="s">
        <v>184</v>
      </c>
      <c r="G20" s="282"/>
      <c r="H20" s="282"/>
      <c r="I20" s="282"/>
      <c r="J20" s="282" t="s">
        <v>150</v>
      </c>
      <c r="K20" s="282" t="s">
        <v>151</v>
      </c>
      <c r="L20" s="282" t="s">
        <v>185</v>
      </c>
      <c r="M20" s="282" t="s">
        <v>152</v>
      </c>
      <c r="N20" s="282" t="s">
        <v>194</v>
      </c>
      <c r="O20" s="282" t="s">
        <v>153</v>
      </c>
      <c r="P20" s="282"/>
      <c r="Q20" s="282"/>
      <c r="R20" s="281"/>
      <c r="S20" s="55"/>
      <c r="T20" s="4"/>
      <c r="U20" s="5"/>
    </row>
    <row r="21" spans="1:21" ht="23.25" customHeight="1">
      <c r="A21" s="17"/>
      <c r="B21" s="53"/>
      <c r="C21" s="274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52"/>
      <c r="S21" s="6"/>
      <c r="T21" s="4"/>
      <c r="U21" s="5"/>
    </row>
    <row r="22" spans="1:21" ht="17.25" customHeight="1">
      <c r="A22" s="56"/>
      <c r="B22" s="57"/>
      <c r="C22" s="274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121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140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110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31" t="s">
        <v>122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82</v>
      </c>
      <c r="B36" s="68"/>
      <c r="C36" s="68" t="s">
        <v>48</v>
      </c>
      <c r="D36" s="68"/>
      <c r="E36" s="68"/>
      <c r="F36" s="68" t="s">
        <v>76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172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32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194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75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5" t="s">
        <v>1</v>
      </c>
      <c r="U1" s="275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6" t="s">
        <v>3</v>
      </c>
      <c r="U2" s="276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7" t="s">
        <v>6</v>
      </c>
      <c r="B6" s="277"/>
      <c r="C6" s="277"/>
      <c r="D6" s="278" t="s">
        <v>7</v>
      </c>
      <c r="E6" s="278"/>
      <c r="F6" s="278" t="s">
        <v>8</v>
      </c>
      <c r="G6" s="278"/>
      <c r="H6" s="278" t="s">
        <v>9</v>
      </c>
      <c r="I6" s="278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4" t="s">
        <v>83</v>
      </c>
      <c r="B7" s="284"/>
      <c r="C7" s="284"/>
      <c r="D7" s="283" t="s">
        <v>11</v>
      </c>
      <c r="E7" s="283"/>
      <c r="F7" s="283" t="s">
        <v>12</v>
      </c>
      <c r="G7" s="283"/>
      <c r="H7" s="283" t="s">
        <v>13</v>
      </c>
      <c r="I7" s="283"/>
      <c r="J7" s="283" t="s">
        <v>14</v>
      </c>
      <c r="K7" s="28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8" t="s">
        <v>16</v>
      </c>
      <c r="C8" s="278"/>
      <c r="D8" s="283" t="s">
        <v>17</v>
      </c>
      <c r="E8" s="283"/>
      <c r="F8" s="283" t="s">
        <v>18</v>
      </c>
      <c r="G8" s="283"/>
      <c r="H8" s="283" t="s">
        <v>19</v>
      </c>
      <c r="I8" s="283"/>
      <c r="J8" s="283" t="s">
        <v>20</v>
      </c>
      <c r="K8" s="28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3" t="s">
        <v>22</v>
      </c>
      <c r="C9" s="283"/>
      <c r="D9" s="283" t="s">
        <v>23</v>
      </c>
      <c r="E9" s="283"/>
      <c r="F9" s="283" t="s">
        <v>24</v>
      </c>
      <c r="G9" s="283"/>
      <c r="H9" s="283" t="s">
        <v>25</v>
      </c>
      <c r="I9" s="283"/>
      <c r="J9" s="18"/>
      <c r="K9" s="3"/>
      <c r="L9" s="79"/>
      <c r="M9" s="4"/>
      <c r="N9" s="4"/>
      <c r="O9" s="5" t="s">
        <v>85</v>
      </c>
      <c r="P9" s="5"/>
      <c r="Q9" s="4"/>
      <c r="R9" s="5"/>
      <c r="S9" s="5"/>
      <c r="T9" s="9"/>
      <c r="U9" s="10"/>
    </row>
    <row r="10" spans="1:21" ht="13.5" thickBot="1">
      <c r="A10" s="19"/>
      <c r="B10" s="280" t="s">
        <v>26</v>
      </c>
      <c r="C10" s="280"/>
      <c r="D10" s="20"/>
      <c r="E10" s="21"/>
      <c r="F10" s="3"/>
      <c r="G10" s="3"/>
      <c r="H10" s="280" t="s">
        <v>23</v>
      </c>
      <c r="I10" s="280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8" t="s">
        <v>33</v>
      </c>
      <c r="S17" s="278"/>
      <c r="T17" s="278"/>
      <c r="U17" s="16"/>
    </row>
    <row r="18" spans="1:21">
      <c r="A18" s="16"/>
      <c r="B18" s="52"/>
      <c r="C18" s="273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80" t="s">
        <v>38</v>
      </c>
      <c r="S18" s="280"/>
      <c r="T18" s="280"/>
      <c r="U18" s="17"/>
    </row>
    <row r="19" spans="1:21">
      <c r="A19" s="17"/>
      <c r="B19" s="53"/>
      <c r="C19" s="274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1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74"/>
      <c r="D20" s="282" t="s">
        <v>154</v>
      </c>
      <c r="E20" s="282" t="s">
        <v>81</v>
      </c>
      <c r="F20" s="282" t="s">
        <v>179</v>
      </c>
      <c r="G20" s="282"/>
      <c r="H20" s="282"/>
      <c r="I20" s="282"/>
      <c r="J20" s="282" t="s">
        <v>155</v>
      </c>
      <c r="K20" s="282" t="s">
        <v>156</v>
      </c>
      <c r="L20" s="282" t="s">
        <v>145</v>
      </c>
      <c r="M20" s="282" t="s">
        <v>185</v>
      </c>
      <c r="N20" s="282" t="s">
        <v>157</v>
      </c>
      <c r="O20" s="282" t="s">
        <v>189</v>
      </c>
      <c r="P20" s="282"/>
      <c r="Q20" s="282"/>
      <c r="R20" s="281"/>
      <c r="S20" s="55"/>
      <c r="T20" s="4"/>
      <c r="U20" s="5"/>
    </row>
    <row r="21" spans="1:21" ht="27" customHeight="1">
      <c r="A21" s="17"/>
      <c r="B21" s="53"/>
      <c r="C21" s="274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52"/>
      <c r="S21" s="6"/>
      <c r="T21" s="4"/>
      <c r="U21" s="5"/>
    </row>
    <row r="22" spans="1:21" ht="23.25" customHeight="1">
      <c r="A22" s="56"/>
      <c r="B22" s="57"/>
      <c r="C22" s="274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158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109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110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121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140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135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91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76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1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131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76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76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159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5" t="s">
        <v>1</v>
      </c>
      <c r="U1" s="275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6" t="s">
        <v>3</v>
      </c>
      <c r="U2" s="276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7" t="s">
        <v>6</v>
      </c>
      <c r="B6" s="277"/>
      <c r="C6" s="277"/>
      <c r="D6" s="278" t="s">
        <v>7</v>
      </c>
      <c r="E6" s="278"/>
      <c r="F6" s="278" t="s">
        <v>8</v>
      </c>
      <c r="G6" s="278"/>
      <c r="H6" s="278" t="s">
        <v>9</v>
      </c>
      <c r="I6" s="278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4" t="s">
        <v>83</v>
      </c>
      <c r="B7" s="284"/>
      <c r="C7" s="284"/>
      <c r="D7" s="283" t="s">
        <v>11</v>
      </c>
      <c r="E7" s="283"/>
      <c r="F7" s="283" t="s">
        <v>12</v>
      </c>
      <c r="G7" s="283"/>
      <c r="H7" s="283" t="s">
        <v>13</v>
      </c>
      <c r="I7" s="283"/>
      <c r="J7" s="283" t="s">
        <v>14</v>
      </c>
      <c r="K7" s="28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8" t="s">
        <v>16</v>
      </c>
      <c r="C8" s="278"/>
      <c r="D8" s="283" t="s">
        <v>17</v>
      </c>
      <c r="E8" s="283"/>
      <c r="F8" s="283" t="s">
        <v>18</v>
      </c>
      <c r="G8" s="283"/>
      <c r="H8" s="283" t="s">
        <v>19</v>
      </c>
      <c r="I8" s="283"/>
      <c r="J8" s="283" t="s">
        <v>20</v>
      </c>
      <c r="K8" s="28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3" t="s">
        <v>22</v>
      </c>
      <c r="C9" s="283"/>
      <c r="D9" s="283" t="s">
        <v>23</v>
      </c>
      <c r="E9" s="283"/>
      <c r="F9" s="283" t="s">
        <v>24</v>
      </c>
      <c r="G9" s="283"/>
      <c r="H9" s="283" t="s">
        <v>25</v>
      </c>
      <c r="I9" s="283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80" t="s">
        <v>26</v>
      </c>
      <c r="C10" s="280"/>
      <c r="D10" s="20"/>
      <c r="E10" s="21"/>
      <c r="F10" s="3"/>
      <c r="G10" s="3"/>
      <c r="H10" s="280" t="s">
        <v>23</v>
      </c>
      <c r="I10" s="280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8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8" t="s">
        <v>33</v>
      </c>
      <c r="S17" s="278"/>
      <c r="T17" s="278"/>
      <c r="U17" s="16"/>
    </row>
    <row r="18" spans="1:21">
      <c r="A18" s="16"/>
      <c r="B18" s="52"/>
      <c r="C18" s="273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80" t="s">
        <v>38</v>
      </c>
      <c r="S18" s="280"/>
      <c r="T18" s="280"/>
      <c r="U18" s="17"/>
    </row>
    <row r="19" spans="1:21">
      <c r="A19" s="17"/>
      <c r="B19" s="53"/>
      <c r="C19" s="274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1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74"/>
      <c r="D20" s="282" t="s">
        <v>160</v>
      </c>
      <c r="E20" s="282" t="s">
        <v>161</v>
      </c>
      <c r="F20" s="282" t="s">
        <v>103</v>
      </c>
      <c r="G20" s="282" t="s">
        <v>65</v>
      </c>
      <c r="H20" s="282"/>
      <c r="I20" s="282"/>
      <c r="J20" s="282" t="s">
        <v>162</v>
      </c>
      <c r="K20" s="282" t="s">
        <v>163</v>
      </c>
      <c r="L20" s="282" t="s">
        <v>139</v>
      </c>
      <c r="M20" s="282" t="s">
        <v>197</v>
      </c>
      <c r="N20" s="282" t="s">
        <v>194</v>
      </c>
      <c r="O20" s="282" t="s">
        <v>106</v>
      </c>
      <c r="P20" s="282"/>
      <c r="Q20" s="282"/>
      <c r="R20" s="281"/>
      <c r="S20" s="55"/>
      <c r="T20" s="4"/>
      <c r="U20" s="5"/>
    </row>
    <row r="21" spans="1:21" ht="25.5" customHeight="1">
      <c r="A21" s="17"/>
      <c r="B21" s="53"/>
      <c r="C21" s="274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52"/>
      <c r="S21" s="6"/>
      <c r="T21" s="4"/>
      <c r="U21" s="5"/>
    </row>
    <row r="22" spans="1:21" ht="14.25" customHeight="1">
      <c r="A22" s="56"/>
      <c r="B22" s="57"/>
      <c r="C22" s="274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1" t="s">
        <v>121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161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149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133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110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194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106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2024-03-15T07:34:19Z</cp:lastPrinted>
  <dcterms:created xsi:type="dcterms:W3CDTF">2015-10-12T18:01:21Z</dcterms:created>
  <dcterms:modified xsi:type="dcterms:W3CDTF">2024-03-29T05:42:35Z</dcterms:modified>
</cp:coreProperties>
</file>